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N:\SEED\BWG\Budget Database\"/>
    </mc:Choice>
  </mc:AlternateContent>
  <xr:revisionPtr revIDLastSave="0" documentId="8_{F93842BD-B7B8-4B51-AEE7-FB96C439B5C9}" xr6:coauthVersionLast="45" xr6:coauthVersionMax="45" xr10:uidLastSave="{00000000-0000-0000-0000-000000000000}"/>
  <bookViews>
    <workbookView xWindow="-120" yWindow="-120" windowWidth="20730" windowHeight="11160" activeTab="7" xr2:uid="{00000000-000D-0000-FFFF-FFFF00000000}"/>
  </bookViews>
  <sheets>
    <sheet name="2015" sheetId="7" r:id="rId1"/>
    <sheet name="2016" sheetId="6" r:id="rId2"/>
    <sheet name="2017" sheetId="5" r:id="rId3"/>
    <sheet name="2018" sheetId="4" r:id="rId4"/>
    <sheet name="2019" sheetId="3" r:id="rId5"/>
    <sheet name="2020" sheetId="2" r:id="rId6"/>
    <sheet name="2021" sheetId="1" r:id="rId7"/>
    <sheet name="2022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8" l="1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E26" i="8"/>
  <c r="D26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E18" i="8"/>
  <c r="D18" i="8"/>
  <c r="C18" i="8"/>
  <c r="B18" i="8"/>
  <c r="C17" i="8"/>
  <c r="B17" i="8"/>
  <c r="C16" i="8"/>
  <c r="B16" i="8"/>
  <c r="E15" i="8"/>
  <c r="D15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E8" i="8"/>
  <c r="D8" i="8"/>
  <c r="C8" i="8"/>
  <c r="B8" i="8"/>
  <c r="E7" i="8"/>
  <c r="D7" i="8"/>
  <c r="C7" i="8"/>
  <c r="B7" i="8"/>
  <c r="D14" i="5" l="1"/>
  <c r="E14" i="5"/>
  <c r="C9" i="7"/>
  <c r="D16" i="7"/>
  <c r="C34" i="7"/>
  <c r="C33" i="7"/>
  <c r="C32" i="7"/>
  <c r="C31" i="7"/>
  <c r="C30" i="7"/>
  <c r="C29" i="7"/>
  <c r="C28" i="7"/>
  <c r="C27" i="7"/>
  <c r="C26" i="7"/>
  <c r="C25" i="7"/>
  <c r="C23" i="7"/>
  <c r="C22" i="7"/>
  <c r="C21" i="7"/>
  <c r="C20" i="7"/>
  <c r="C19" i="7"/>
  <c r="C18" i="7"/>
  <c r="C17" i="7"/>
  <c r="C15" i="7"/>
  <c r="C11" i="7"/>
  <c r="C12" i="7"/>
  <c r="C13" i="7"/>
  <c r="C10" i="7"/>
  <c r="B22" i="7"/>
  <c r="D13" i="6"/>
  <c r="E13" i="6"/>
  <c r="C24" i="6"/>
  <c r="B23" i="6"/>
  <c r="C23" i="6"/>
  <c r="B14" i="6"/>
  <c r="C14" i="6"/>
  <c r="C9" i="5" l="1"/>
  <c r="C33" i="6"/>
  <c r="C34" i="6"/>
  <c r="C35" i="6"/>
  <c r="C32" i="6"/>
  <c r="C31" i="6"/>
  <c r="C30" i="6"/>
  <c r="C29" i="6"/>
  <c r="C28" i="6"/>
  <c r="C27" i="6"/>
  <c r="C26" i="6"/>
  <c r="C19" i="6"/>
  <c r="C20" i="6"/>
  <c r="C21" i="6"/>
  <c r="C22" i="6"/>
  <c r="C18" i="6"/>
  <c r="C16" i="6"/>
  <c r="C15" i="6"/>
  <c r="C10" i="6"/>
  <c r="C11" i="6"/>
  <c r="C12" i="6"/>
  <c r="C9" i="6"/>
  <c r="C13" i="6" l="1"/>
  <c r="B15" i="5"/>
  <c r="C15" i="5"/>
  <c r="C27" i="5"/>
  <c r="E26" i="5"/>
  <c r="B24" i="5"/>
  <c r="C24" i="5"/>
  <c r="B12" i="5"/>
  <c r="C12" i="5"/>
  <c r="C25" i="4"/>
  <c r="B25" i="4"/>
  <c r="C24" i="4"/>
  <c r="B24" i="4"/>
  <c r="B12" i="4"/>
  <c r="C12" i="4"/>
  <c r="B11" i="4"/>
  <c r="D8" i="3"/>
  <c r="B13" i="3"/>
  <c r="C13" i="3"/>
  <c r="C13" i="2" l="1"/>
  <c r="B13" i="2"/>
  <c r="B34" i="7"/>
  <c r="B33" i="7"/>
  <c r="B32" i="7"/>
  <c r="B31" i="7"/>
  <c r="B30" i="7"/>
  <c r="B29" i="7"/>
  <c r="B28" i="7"/>
  <c r="B27" i="7"/>
  <c r="C24" i="7"/>
  <c r="B26" i="7"/>
  <c r="B25" i="7"/>
  <c r="E24" i="7"/>
  <c r="D24" i="7"/>
  <c r="B23" i="7"/>
  <c r="B21" i="7"/>
  <c r="B20" i="7"/>
  <c r="B19" i="7"/>
  <c r="B18" i="7"/>
  <c r="B17" i="7"/>
  <c r="E16" i="7"/>
  <c r="B15" i="7"/>
  <c r="B14" i="7" s="1"/>
  <c r="E14" i="7"/>
  <c r="D14" i="7"/>
  <c r="C14" i="7"/>
  <c r="B13" i="7"/>
  <c r="B12" i="7"/>
  <c r="B11" i="7"/>
  <c r="B10" i="7"/>
  <c r="B9" i="7"/>
  <c r="E8" i="7"/>
  <c r="D8" i="7"/>
  <c r="B35" i="6"/>
  <c r="B34" i="6"/>
  <c r="B33" i="6"/>
  <c r="B32" i="6"/>
  <c r="B31" i="6"/>
  <c r="B30" i="6"/>
  <c r="B29" i="6"/>
  <c r="B28" i="6"/>
  <c r="C25" i="6"/>
  <c r="B27" i="6"/>
  <c r="B26" i="6"/>
  <c r="E25" i="6"/>
  <c r="D25" i="6"/>
  <c r="B24" i="6"/>
  <c r="B22" i="6"/>
  <c r="B21" i="6"/>
  <c r="B20" i="6"/>
  <c r="B19" i="6"/>
  <c r="B18" i="6"/>
  <c r="E17" i="6"/>
  <c r="D17" i="6"/>
  <c r="C17" i="6"/>
  <c r="B16" i="6"/>
  <c r="B15" i="6"/>
  <c r="B13" i="6" s="1"/>
  <c r="B12" i="6"/>
  <c r="B11" i="6"/>
  <c r="C8" i="6"/>
  <c r="B10" i="6"/>
  <c r="B9" i="6"/>
  <c r="E8" i="6"/>
  <c r="D8" i="6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B27" i="5"/>
  <c r="D26" i="5"/>
  <c r="C25" i="5"/>
  <c r="B25" i="5"/>
  <c r="C23" i="5"/>
  <c r="B23" i="5"/>
  <c r="C22" i="5"/>
  <c r="B22" i="5"/>
  <c r="C21" i="5"/>
  <c r="B21" i="5"/>
  <c r="C20" i="5"/>
  <c r="B20" i="5"/>
  <c r="C19" i="5"/>
  <c r="B19" i="5"/>
  <c r="E18" i="5"/>
  <c r="D18" i="5"/>
  <c r="C17" i="5"/>
  <c r="B17" i="5"/>
  <c r="C16" i="5"/>
  <c r="C14" i="5" s="1"/>
  <c r="B16" i="5"/>
  <c r="B14" i="5" s="1"/>
  <c r="C13" i="5"/>
  <c r="B13" i="5"/>
  <c r="C11" i="5"/>
  <c r="B11" i="5"/>
  <c r="C10" i="5"/>
  <c r="C8" i="5" s="1"/>
  <c r="B10" i="5"/>
  <c r="B9" i="5"/>
  <c r="E8" i="5"/>
  <c r="D8" i="5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C28" i="4"/>
  <c r="B28" i="4"/>
  <c r="E27" i="4"/>
  <c r="D27" i="4"/>
  <c r="C26" i="4"/>
  <c r="B26" i="4"/>
  <c r="C23" i="4"/>
  <c r="B23" i="4"/>
  <c r="C22" i="4"/>
  <c r="B22" i="4"/>
  <c r="C21" i="4"/>
  <c r="B21" i="4"/>
  <c r="C20" i="4"/>
  <c r="B20" i="4"/>
  <c r="C19" i="4"/>
  <c r="B19" i="4"/>
  <c r="C18" i="4"/>
  <c r="B18" i="4"/>
  <c r="E17" i="4"/>
  <c r="D17" i="4"/>
  <c r="C16" i="4"/>
  <c r="B16" i="4"/>
  <c r="C15" i="4"/>
  <c r="B15" i="4"/>
  <c r="E14" i="4"/>
  <c r="D14" i="4"/>
  <c r="C13" i="4"/>
  <c r="B13" i="4"/>
  <c r="C11" i="4"/>
  <c r="C10" i="4"/>
  <c r="B10" i="4"/>
  <c r="C9" i="4"/>
  <c r="B9" i="4"/>
  <c r="E8" i="4"/>
  <c r="D8" i="4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E26" i="3"/>
  <c r="D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E18" i="3"/>
  <c r="D18" i="3"/>
  <c r="C17" i="3"/>
  <c r="B17" i="3"/>
  <c r="B15" i="3" s="1"/>
  <c r="C16" i="3"/>
  <c r="B16" i="3"/>
  <c r="E15" i="3"/>
  <c r="D15" i="3"/>
  <c r="C14" i="3"/>
  <c r="B14" i="3"/>
  <c r="C12" i="3"/>
  <c r="B12" i="3"/>
  <c r="C11" i="3"/>
  <c r="B11" i="3"/>
  <c r="C10" i="3"/>
  <c r="B10" i="3"/>
  <c r="C9" i="3"/>
  <c r="B9" i="3"/>
  <c r="E8" i="3"/>
  <c r="C12" i="2"/>
  <c r="C11" i="2"/>
  <c r="B10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E26" i="2"/>
  <c r="D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E18" i="2"/>
  <c r="D18" i="2"/>
  <c r="C17" i="2"/>
  <c r="B17" i="2"/>
  <c r="C16" i="2"/>
  <c r="B16" i="2"/>
  <c r="E15" i="2"/>
  <c r="D15" i="2"/>
  <c r="C14" i="2"/>
  <c r="B14" i="2"/>
  <c r="B12" i="2"/>
  <c r="B11" i="2"/>
  <c r="C10" i="2"/>
  <c r="C9" i="2"/>
  <c r="B9" i="2"/>
  <c r="E8" i="2"/>
  <c r="D8" i="2"/>
  <c r="C18" i="3" l="1"/>
  <c r="E7" i="7"/>
  <c r="C8" i="7"/>
  <c r="C16" i="7"/>
  <c r="C7" i="7" s="1"/>
  <c r="B16" i="7"/>
  <c r="D7" i="7"/>
  <c r="B8" i="7"/>
  <c r="B24" i="7"/>
  <c r="D7" i="6"/>
  <c r="B17" i="6"/>
  <c r="E7" i="6"/>
  <c r="B25" i="6"/>
  <c r="B8" i="6"/>
  <c r="C7" i="6"/>
  <c r="B26" i="5"/>
  <c r="C18" i="5"/>
  <c r="E7" i="5"/>
  <c r="B18" i="5"/>
  <c r="D7" i="5"/>
  <c r="B8" i="5"/>
  <c r="C26" i="5"/>
  <c r="B27" i="4"/>
  <c r="C27" i="4"/>
  <c r="D7" i="3"/>
  <c r="B17" i="4"/>
  <c r="B14" i="4"/>
  <c r="D7" i="4"/>
  <c r="C17" i="4"/>
  <c r="E7" i="4"/>
  <c r="C14" i="4"/>
  <c r="C8" i="4"/>
  <c r="B8" i="4"/>
  <c r="C26" i="3"/>
  <c r="B26" i="3"/>
  <c r="B18" i="3"/>
  <c r="E7" i="3"/>
  <c r="C15" i="3"/>
  <c r="B8" i="3"/>
  <c r="C8" i="3"/>
  <c r="B26" i="2"/>
  <c r="C8" i="2"/>
  <c r="B8" i="2"/>
  <c r="D7" i="2"/>
  <c r="C15" i="2"/>
  <c r="B15" i="2"/>
  <c r="C26" i="2"/>
  <c r="B18" i="2"/>
  <c r="C18" i="2"/>
  <c r="E7" i="2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B25" i="1" s="1"/>
  <c r="E25" i="1"/>
  <c r="D25" i="1"/>
  <c r="C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E17" i="1"/>
  <c r="D17" i="1"/>
  <c r="C16" i="1"/>
  <c r="B16" i="1"/>
  <c r="C15" i="1"/>
  <c r="B15" i="1"/>
  <c r="B14" i="1" s="1"/>
  <c r="E14" i="1"/>
  <c r="D14" i="1"/>
  <c r="C13" i="1"/>
  <c r="B13" i="1"/>
  <c r="C12" i="1"/>
  <c r="B12" i="1"/>
  <c r="C11" i="1"/>
  <c r="B11" i="1"/>
  <c r="C10" i="1"/>
  <c r="B10" i="1"/>
  <c r="C9" i="1"/>
  <c r="B9" i="1"/>
  <c r="B8" i="1" s="1"/>
  <c r="E8" i="1"/>
  <c r="D8" i="1"/>
  <c r="C8" i="1" l="1"/>
  <c r="B17" i="1"/>
  <c r="D7" i="1"/>
  <c r="E7" i="1"/>
  <c r="C17" i="1"/>
  <c r="C14" i="1"/>
  <c r="C7" i="1" s="1"/>
  <c r="B7" i="7"/>
  <c r="B7" i="6"/>
  <c r="B7" i="5"/>
  <c r="C7" i="5"/>
  <c r="B7" i="4"/>
  <c r="C7" i="3"/>
  <c r="C7" i="4"/>
  <c r="B7" i="3"/>
  <c r="C7" i="2"/>
  <c r="B7" i="2"/>
  <c r="B7" i="1"/>
</calcChain>
</file>

<file path=xl/sharedStrings.xml><?xml version="1.0" encoding="utf-8"?>
<sst xmlns="http://schemas.openxmlformats.org/spreadsheetml/2006/main" count="316" uniqueCount="56">
  <si>
    <t>ការគ្រប់គ្រងឆ្នាំ២០២១</t>
  </si>
  <si>
    <t>តារាង "គ២"</t>
  </si>
  <si>
    <t>ចំណូលមូលធនដោយហិរញ្ញប្បទានក្រៅប្រទេស</t>
  </si>
  <si>
    <t>គម្រោងឥណទាននិងឥណទានភ្ជាប់សន្យា</t>
  </si>
  <si>
    <t>ឯកតា៖ លានរៀល</t>
  </si>
  <si>
    <t>ក្រសួង ស្ថាប័ន</t>
  </si>
  <si>
    <t>សរុបគម្រោងឥណទាន (១)+(២)</t>
  </si>
  <si>
    <t>សរុបឥណទានភ្ជាប់សន្យា  (១)+[(២)*១០%]</t>
  </si>
  <si>
    <t>គម្រោងមានហិរញ្ញប្បទាន (១)</t>
  </si>
  <si>
    <t>គម្រោងមិនទាន់មានហិរញ្ញប្បទាន (២)</t>
  </si>
  <si>
    <t>សរុបរួម</t>
  </si>
  <si>
    <t>វិស័យរដ្ឋបាលទូទៅ</t>
  </si>
  <si>
    <t>៥.១. ទីស្ដីការគណៈរដ្ឋមន្រ្ដី</t>
  </si>
  <si>
    <t>៨. ក្រសួងទំនាក់ទំនងជាមួយរដ្ឋសភា ព្រឹទ្ធសភា និងអធិការកិច្ច</t>
  </si>
  <si>
    <t>១០. ក្រសួងសេដ្ឋកិច្ច និងហិរញ្ញវត្ថុ</t>
  </si>
  <si>
    <t>២៨. ក្រសួងរៀបចំដែនដី នគរូបណីយកម្ម និងសំណង់</t>
  </si>
  <si>
    <t>៣៤. ក្រសួងមុខងារសាធារណៈ</t>
  </si>
  <si>
    <t>វិស័យការពារជាតិ សន្ដិសុខ និងសណ្ដាប់ធ្នាប់សាធារណៈ</t>
  </si>
  <si>
    <t>៧.២. ក្រសួងមហាផ្ទៃ-រដ្ឋបាលទូទៅ</t>
  </si>
  <si>
    <t>២៦. ក្រសួងយុតិធម៌</t>
  </si>
  <si>
    <t>វិស័យសង្គមកិច្ច</t>
  </si>
  <si>
    <t>១១. ក្រសួងព័ត៌មាន</t>
  </si>
  <si>
    <t>១២.ក្រសួងសុខាភិបាល</t>
  </si>
  <si>
    <t>១៦.ក្រសួងអប់រំ យុវជន និងកីឡា</t>
  </si>
  <si>
    <t>១៨. ក្រសួងវប្បធម៌ និងវិចិត្រសិល្បៈ</t>
  </si>
  <si>
    <t>១៩. ក្រសួងបរិស្ថាន</t>
  </si>
  <si>
    <t>២១. ក្រសួងសង្គមកិច្ច អតីតយុទ្ធ និងយុវនីតិសម្បទា</t>
  </si>
  <si>
    <t>៣២. ក្រសួងការងារ និងបណ្ដុះបណ្ដាលវិជ្ជាជីវៈ</t>
  </si>
  <si>
    <t>វិស័យសេដ្ឋកិច្ច</t>
  </si>
  <si>
    <t>៥.៣. រដ្ឋលេខាធិការអាកាសចរស៊ីវិល</t>
  </si>
  <si>
    <t>១៣. ក្រសួងរ៉ែ និងថាមពល</t>
  </si>
  <si>
    <t>១៥. ក្រសួងពាណិជ្ជកម្ម</t>
  </si>
  <si>
    <t>១៧. ក្រសួងកសិកម្ម រុក្ខាប្រមាញ់ និងនេសាទ</t>
  </si>
  <si>
    <t>២០. ក្រសួងអភិវឌ្ឍន័ជនបទ</t>
  </si>
  <si>
    <t>២២. ក្រសួងប្រៃសណីយ៍ និងទូរគមនាគមន៍</t>
  </si>
  <si>
    <t>២៥. ក្រសួងសាធារការ និងដឹកជញ្ជូន</t>
  </si>
  <si>
    <t>២៧. ក្រសួងទេសចរណ៍</t>
  </si>
  <si>
    <t>២៩. ក្រសួងធនធានទឹក និងឧតុនិយម</t>
  </si>
  <si>
    <t>៣៥. ក្រសួងឧស្សាហកម្ម វិទ្យាសាស្រ្ដ បច្ចេកវិទ្យា និងនវានុវត្ដន៍</t>
  </si>
  <si>
    <t>ការគ្រប់គ្រងឆ្នាំ២០២០</t>
  </si>
  <si>
    <t>ការគ្រប់គ្រងឆ្នាំ២០១៩</t>
  </si>
  <si>
    <t>ការគ្រប់គ្រងឆ្នាំ២០១៨</t>
  </si>
  <si>
    <t>ការគ្រប់គ្រងឆ្នាំ២០១៧</t>
  </si>
  <si>
    <t>ការគ្រប់គ្រងឆ្នាំ២០១៦</t>
  </si>
  <si>
    <t>ការគ្រប់គ្រងឆ្នាំ២០១៥</t>
  </si>
  <si>
    <t>៣៣. ស្ថាប័នប្រឆាំងអំពើពុករលួយ</t>
  </si>
  <si>
    <t>២៣. ក្រសួងធម្មការ និងសាសនា</t>
  </si>
  <si>
    <t>២៤. ក្រសួងកិច្ចការនារី</t>
  </si>
  <si>
    <t>៦.​ ក្រសួងការពារជាតិ</t>
  </si>
  <si>
    <t>សរុបឥណទានភ្ជាប់សន្យា  (១)+[(២)*5%]</t>
  </si>
  <si>
    <t>៦. ក្រសួងការពារជាតិ</t>
  </si>
  <si>
    <t>១៤. ក្រសួងផែនការ</t>
  </si>
  <si>
    <t>៧.២. ក្រសួងមហាផ្ទៃ</t>
  </si>
  <si>
    <t>សរុបឥណទានភ្ជាប់សន្យា  (១)+[(២)*៣០%]</t>
  </si>
  <si>
    <t>ការគ្រប់គ្រងឆ្នាំ២០២២</t>
  </si>
  <si>
    <t>០១ រដ្ឋសភា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</si>
</sst>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12000425]0.#"/>
    <numFmt numFmtId="166" formatCode="[$-12000425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Khmer OS Muol Light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164" fontId="4" fillId="0" borderId="2" xfId="1" applyNumberFormat="1" applyFont="1" applyBorder="1" applyAlignment="1"/>
    <xf numFmtId="0" fontId="4" fillId="0" borderId="0" xfId="0" applyFont="1" applyAlignment="1"/>
    <xf numFmtId="0" fontId="4" fillId="0" borderId="3" xfId="0" applyFont="1" applyBorder="1" applyAlignment="1">
      <alignment horizontal="left" vertical="center"/>
    </xf>
    <xf numFmtId="164" fontId="4" fillId="0" borderId="3" xfId="1" applyNumberFormat="1" applyFont="1" applyBorder="1" applyAlignment="1"/>
    <xf numFmtId="165" fontId="3" fillId="0" borderId="3" xfId="0" applyNumberFormat="1" applyFont="1" applyBorder="1" applyAlignment="1">
      <alignment horizontal="left" vertical="center"/>
    </xf>
    <xf numFmtId="164" fontId="0" fillId="0" borderId="3" xfId="1" applyNumberFormat="1" applyFont="1" applyBorder="1" applyAlignment="1"/>
    <xf numFmtId="0" fontId="0" fillId="0" borderId="3" xfId="1" applyNumberFormat="1" applyFont="1" applyBorder="1" applyAlignment="1"/>
    <xf numFmtId="0" fontId="3" fillId="0" borderId="3" xfId="0" applyFont="1" applyBorder="1" applyAlignment="1">
      <alignment horizontal="left" vertical="center"/>
    </xf>
    <xf numFmtId="166" fontId="3" fillId="0" borderId="3" xfId="0" applyNumberFormat="1" applyFont="1" applyBorder="1" applyAlignment="1">
      <alignment horizontal="left" vertical="center"/>
    </xf>
    <xf numFmtId="164" fontId="3" fillId="0" borderId="3" xfId="1" applyNumberFormat="1" applyFont="1" applyBorder="1" applyAlignment="1"/>
    <xf numFmtId="43" fontId="0" fillId="0" borderId="3" xfId="1" applyNumberFormat="1" applyFont="1" applyBorder="1" applyAlignment="1"/>
    <xf numFmtId="0" fontId="3" fillId="0" borderId="0" xfId="0" applyFont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workbookViewId="0">
      <selection activeCell="D7" sqref="D7"/>
    </sheetView>
  </sheetViews>
  <sheetFormatPr defaultColWidth="9.140625" defaultRowHeight="15" x14ac:dyDescent="0.25"/>
  <cols>
    <col min="1" max="1" width="60.140625" style="1" bestFit="1" customWidth="1"/>
    <col min="2" max="2" width="17.140625" style="1" customWidth="1"/>
    <col min="3" max="3" width="16.7109375" style="1" customWidth="1"/>
    <col min="4" max="4" width="14.7109375" style="1" customWidth="1"/>
    <col min="5" max="5" width="18.28515625" style="1" customWidth="1"/>
    <col min="6" max="9" width="9.140625" style="1"/>
    <col min="10" max="10" width="15.42578125" style="1" customWidth="1"/>
    <col min="11" max="11" width="14.28515625" style="1" customWidth="1"/>
    <col min="12" max="16384" width="9.140625" style="1"/>
  </cols>
  <sheetData>
    <row r="1" spans="1:6" ht="23.25" x14ac:dyDescent="0.25">
      <c r="B1" s="2" t="s">
        <v>44</v>
      </c>
    </row>
    <row r="2" spans="1:6" ht="23.25" x14ac:dyDescent="0.25">
      <c r="B2" s="2" t="s">
        <v>1</v>
      </c>
    </row>
    <row r="3" spans="1:6" ht="23.25" x14ac:dyDescent="0.25">
      <c r="B3" s="2" t="s">
        <v>2</v>
      </c>
    </row>
    <row r="4" spans="1:6" ht="23.25" x14ac:dyDescent="0.25">
      <c r="B4" s="2" t="s">
        <v>3</v>
      </c>
    </row>
    <row r="5" spans="1:6" ht="15.75" thickBot="1" x14ac:dyDescent="0.3">
      <c r="F5" s="3" t="s">
        <v>4</v>
      </c>
    </row>
    <row r="6" spans="1:6" ht="46.5" thickTop="1" thickBot="1" x14ac:dyDescent="0.3">
      <c r="A6" s="4" t="s">
        <v>5</v>
      </c>
      <c r="B6" s="4" t="s">
        <v>6</v>
      </c>
      <c r="C6" s="4" t="s">
        <v>53</v>
      </c>
      <c r="D6" s="4" t="s">
        <v>8</v>
      </c>
      <c r="E6" s="4" t="s">
        <v>9</v>
      </c>
    </row>
    <row r="7" spans="1:6" s="7" customFormat="1" ht="15.75" thickTop="1" x14ac:dyDescent="0.25">
      <c r="A7" s="5" t="s">
        <v>10</v>
      </c>
      <c r="B7" s="6">
        <f>SUM(B8,B14,B16,B24)</f>
        <v>4913861</v>
      </c>
      <c r="C7" s="6">
        <f>SUM(C8,C14,C16,C24)</f>
        <v>3687001.8</v>
      </c>
      <c r="D7" s="6">
        <f>SUM(D8,D14,D16,D24)</f>
        <v>3161205</v>
      </c>
      <c r="E7" s="6">
        <f>SUM(E8,E14,E16,E24)</f>
        <v>1752656</v>
      </c>
    </row>
    <row r="8" spans="1:6" s="7" customFormat="1" x14ac:dyDescent="0.25">
      <c r="A8" s="8" t="s">
        <v>11</v>
      </c>
      <c r="B8" s="9">
        <f>SUM(B9:B13)</f>
        <v>391110</v>
      </c>
      <c r="C8" s="9">
        <f t="shared" ref="C8:E8" si="0">SUM(C9:C13)</f>
        <v>361081.39999999997</v>
      </c>
      <c r="D8" s="9">
        <f t="shared" si="0"/>
        <v>348212</v>
      </c>
      <c r="E8" s="9">
        <f t="shared" si="0"/>
        <v>42898</v>
      </c>
    </row>
    <row r="9" spans="1:6" x14ac:dyDescent="0.25">
      <c r="A9" s="10" t="s">
        <v>12</v>
      </c>
      <c r="B9" s="11">
        <f>SUM(D9,E9)</f>
        <v>179906</v>
      </c>
      <c r="C9" s="11">
        <f>D9+(E9*30%)</f>
        <v>157300.20000000001</v>
      </c>
      <c r="D9" s="11">
        <v>147612</v>
      </c>
      <c r="E9" s="11">
        <v>32294</v>
      </c>
    </row>
    <row r="10" spans="1:6" x14ac:dyDescent="0.25">
      <c r="A10" s="13" t="s">
        <v>13</v>
      </c>
      <c r="B10" s="11">
        <f>SUM(D10,E10)</f>
        <v>3135</v>
      </c>
      <c r="C10" s="11">
        <f>D10+(E10*30%)</f>
        <v>940.5</v>
      </c>
      <c r="D10" s="11">
        <v>0</v>
      </c>
      <c r="E10" s="11">
        <v>3135</v>
      </c>
    </row>
    <row r="11" spans="1:6" x14ac:dyDescent="0.25">
      <c r="A11" s="13" t="s">
        <v>14</v>
      </c>
      <c r="B11" s="11">
        <f t="shared" ref="B11:B13" si="1">SUM(D11,E11)</f>
        <v>196420</v>
      </c>
      <c r="C11" s="11">
        <f t="shared" ref="C11:C34" si="2">D11+(E11*30%)</f>
        <v>196420</v>
      </c>
      <c r="D11" s="11">
        <v>196420</v>
      </c>
      <c r="E11" s="11">
        <v>0</v>
      </c>
    </row>
    <row r="12" spans="1:6" x14ac:dyDescent="0.25">
      <c r="A12" s="13" t="s">
        <v>51</v>
      </c>
      <c r="B12" s="11">
        <f t="shared" si="1"/>
        <v>9927</v>
      </c>
      <c r="C12" s="11">
        <f t="shared" si="2"/>
        <v>5904.1</v>
      </c>
      <c r="D12" s="11">
        <v>4180</v>
      </c>
      <c r="E12" s="11">
        <v>5747</v>
      </c>
    </row>
    <row r="13" spans="1:6" x14ac:dyDescent="0.25">
      <c r="A13" s="13" t="s">
        <v>16</v>
      </c>
      <c r="B13" s="11">
        <f t="shared" si="1"/>
        <v>1722</v>
      </c>
      <c r="C13" s="11">
        <f t="shared" si="2"/>
        <v>516.6</v>
      </c>
      <c r="D13" s="11">
        <v>0</v>
      </c>
      <c r="E13" s="11">
        <v>1722</v>
      </c>
    </row>
    <row r="14" spans="1:6" s="7" customFormat="1" x14ac:dyDescent="0.25">
      <c r="A14" s="8" t="s">
        <v>17</v>
      </c>
      <c r="B14" s="9">
        <f>SUM(B15:B15)</f>
        <v>92893</v>
      </c>
      <c r="C14" s="9">
        <f>SUM(C15:C15)</f>
        <v>66877.5</v>
      </c>
      <c r="D14" s="9">
        <f>SUM(D15:D15)</f>
        <v>55728</v>
      </c>
      <c r="E14" s="9">
        <f>SUM(E15:E15)</f>
        <v>37165</v>
      </c>
    </row>
    <row r="15" spans="1:6" x14ac:dyDescent="0.25">
      <c r="A15" s="13" t="s">
        <v>52</v>
      </c>
      <c r="B15" s="11">
        <f>SUM(D15,E15)</f>
        <v>92893</v>
      </c>
      <c r="C15" s="11">
        <f t="shared" si="2"/>
        <v>66877.5</v>
      </c>
      <c r="D15" s="11">
        <v>55728</v>
      </c>
      <c r="E15" s="11">
        <v>37165</v>
      </c>
    </row>
    <row r="16" spans="1:6" s="7" customFormat="1" x14ac:dyDescent="0.25">
      <c r="A16" s="8" t="s">
        <v>20</v>
      </c>
      <c r="B16" s="9">
        <f>SUM(B17:B23)</f>
        <v>663114</v>
      </c>
      <c r="C16" s="9">
        <f>SUM(C17:C23)</f>
        <v>563141.4</v>
      </c>
      <c r="D16" s="9">
        <f>SUM(D17:D23)</f>
        <v>520296</v>
      </c>
      <c r="E16" s="9">
        <f>SUM(E17:E23)</f>
        <v>142818</v>
      </c>
    </row>
    <row r="17" spans="1:5" x14ac:dyDescent="0.25">
      <c r="A17" s="13" t="s">
        <v>21</v>
      </c>
      <c r="B17" s="11">
        <f>SUM(D17,E17)</f>
        <v>8708</v>
      </c>
      <c r="C17" s="11">
        <f t="shared" si="2"/>
        <v>2612.4</v>
      </c>
      <c r="D17" s="11">
        <v>0</v>
      </c>
      <c r="E17" s="11">
        <v>8708</v>
      </c>
    </row>
    <row r="18" spans="1:5" x14ac:dyDescent="0.25">
      <c r="A18" s="13" t="s">
        <v>22</v>
      </c>
      <c r="B18" s="11">
        <f t="shared" ref="B18:B23" si="3">SUM(D18,E18)</f>
        <v>275911</v>
      </c>
      <c r="C18" s="11">
        <f t="shared" si="2"/>
        <v>273765.5</v>
      </c>
      <c r="D18" s="11">
        <v>272846</v>
      </c>
      <c r="E18" s="11">
        <v>3065</v>
      </c>
    </row>
    <row r="19" spans="1:5" x14ac:dyDescent="0.25">
      <c r="A19" s="13" t="s">
        <v>23</v>
      </c>
      <c r="B19" s="11">
        <f t="shared" si="3"/>
        <v>219943</v>
      </c>
      <c r="C19" s="11">
        <f t="shared" si="2"/>
        <v>195282</v>
      </c>
      <c r="D19" s="11">
        <v>184713</v>
      </c>
      <c r="E19" s="11">
        <v>35230</v>
      </c>
    </row>
    <row r="20" spans="1:5" x14ac:dyDescent="0.25">
      <c r="A20" s="13" t="s">
        <v>25</v>
      </c>
      <c r="B20" s="11">
        <f t="shared" si="3"/>
        <v>23030</v>
      </c>
      <c r="C20" s="11">
        <f t="shared" si="2"/>
        <v>23030</v>
      </c>
      <c r="D20" s="11">
        <v>23030</v>
      </c>
      <c r="E20" s="11">
        <v>0</v>
      </c>
    </row>
    <row r="21" spans="1:5" x14ac:dyDescent="0.25">
      <c r="A21" s="13" t="s">
        <v>26</v>
      </c>
      <c r="B21" s="11">
        <f t="shared" si="3"/>
        <v>58225</v>
      </c>
      <c r="C21" s="11">
        <f t="shared" si="2"/>
        <v>21125</v>
      </c>
      <c r="D21" s="11">
        <v>5225</v>
      </c>
      <c r="E21" s="11">
        <v>53000</v>
      </c>
    </row>
    <row r="22" spans="1:5" x14ac:dyDescent="0.25">
      <c r="A22" s="13" t="s">
        <v>46</v>
      </c>
      <c r="B22" s="11">
        <f t="shared" ref="B22" si="4">SUM(D22,E22)</f>
        <v>16022</v>
      </c>
      <c r="C22" s="11">
        <f t="shared" si="2"/>
        <v>4806.5999999999995</v>
      </c>
      <c r="D22" s="11"/>
      <c r="E22" s="11">
        <v>16022</v>
      </c>
    </row>
    <row r="23" spans="1:5" x14ac:dyDescent="0.25">
      <c r="A23" s="13" t="s">
        <v>27</v>
      </c>
      <c r="B23" s="11">
        <f t="shared" si="3"/>
        <v>61275</v>
      </c>
      <c r="C23" s="11">
        <f t="shared" si="2"/>
        <v>42519.9</v>
      </c>
      <c r="D23" s="11">
        <v>34482</v>
      </c>
      <c r="E23" s="11">
        <v>26793</v>
      </c>
    </row>
    <row r="24" spans="1:5" s="7" customFormat="1" x14ac:dyDescent="0.25">
      <c r="A24" s="8" t="s">
        <v>28</v>
      </c>
      <c r="B24" s="9">
        <f>SUM(B25:B34)</f>
        <v>3766744</v>
      </c>
      <c r="C24" s="9">
        <f t="shared" ref="C24:E24" si="5">SUM(C25:C34)</f>
        <v>2695901.5</v>
      </c>
      <c r="D24" s="9">
        <f t="shared" si="5"/>
        <v>2236969</v>
      </c>
      <c r="E24" s="9">
        <f t="shared" si="5"/>
        <v>1529775</v>
      </c>
    </row>
    <row r="25" spans="1:5" x14ac:dyDescent="0.25">
      <c r="A25" s="13" t="s">
        <v>29</v>
      </c>
      <c r="B25" s="11">
        <f>SUM(D25,E25)</f>
        <v>49734</v>
      </c>
      <c r="C25" s="11">
        <f t="shared" si="2"/>
        <v>21685.699999999997</v>
      </c>
      <c r="D25" s="11">
        <v>9665</v>
      </c>
      <c r="E25" s="11">
        <v>40069</v>
      </c>
    </row>
    <row r="26" spans="1:5" x14ac:dyDescent="0.25">
      <c r="A26" s="13" t="s">
        <v>30</v>
      </c>
      <c r="B26" s="11">
        <f t="shared" ref="B26:B34" si="6">SUM(D26,E26)</f>
        <v>737352</v>
      </c>
      <c r="C26" s="11">
        <f t="shared" si="2"/>
        <v>417473</v>
      </c>
      <c r="D26" s="11">
        <v>280382</v>
      </c>
      <c r="E26" s="11">
        <v>456970</v>
      </c>
    </row>
    <row r="27" spans="1:5" x14ac:dyDescent="0.25">
      <c r="A27" s="13" t="s">
        <v>31</v>
      </c>
      <c r="B27" s="11">
        <f t="shared" si="6"/>
        <v>34454</v>
      </c>
      <c r="C27" s="11">
        <f t="shared" si="2"/>
        <v>27139.7</v>
      </c>
      <c r="D27" s="11">
        <v>24005</v>
      </c>
      <c r="E27" s="11">
        <v>10449</v>
      </c>
    </row>
    <row r="28" spans="1:5" x14ac:dyDescent="0.25">
      <c r="A28" s="13" t="s">
        <v>32</v>
      </c>
      <c r="B28" s="11">
        <f t="shared" si="6"/>
        <v>178818</v>
      </c>
      <c r="C28" s="11">
        <f t="shared" si="2"/>
        <v>156060.29999999999</v>
      </c>
      <c r="D28" s="11">
        <v>146307</v>
      </c>
      <c r="E28" s="11">
        <v>32511</v>
      </c>
    </row>
    <row r="29" spans="1:5" x14ac:dyDescent="0.25">
      <c r="A29" s="13" t="s">
        <v>33</v>
      </c>
      <c r="B29" s="11">
        <f t="shared" si="6"/>
        <v>212568</v>
      </c>
      <c r="C29" s="11">
        <f t="shared" si="2"/>
        <v>164342.20000000001</v>
      </c>
      <c r="D29" s="11">
        <v>143674</v>
      </c>
      <c r="E29" s="11">
        <v>68894</v>
      </c>
    </row>
    <row r="30" spans="1:5" x14ac:dyDescent="0.25">
      <c r="A30" s="13" t="s">
        <v>34</v>
      </c>
      <c r="B30" s="11">
        <f t="shared" si="6"/>
        <v>78637</v>
      </c>
      <c r="C30" s="11">
        <f t="shared" si="2"/>
        <v>39328.5</v>
      </c>
      <c r="D30" s="11">
        <v>22482</v>
      </c>
      <c r="E30" s="11">
        <v>56155</v>
      </c>
    </row>
    <row r="31" spans="1:5" x14ac:dyDescent="0.25">
      <c r="A31" s="13" t="s">
        <v>35</v>
      </c>
      <c r="B31" s="11">
        <f t="shared" si="6"/>
        <v>1325869</v>
      </c>
      <c r="C31" s="11">
        <f t="shared" si="2"/>
        <v>1105061.7</v>
      </c>
      <c r="D31" s="11">
        <v>1010430</v>
      </c>
      <c r="E31" s="11">
        <v>315439</v>
      </c>
    </row>
    <row r="32" spans="1:5" x14ac:dyDescent="0.25">
      <c r="A32" s="13" t="s">
        <v>36</v>
      </c>
      <c r="B32" s="11">
        <f t="shared" si="6"/>
        <v>27751</v>
      </c>
      <c r="C32" s="11">
        <f t="shared" si="2"/>
        <v>11373.099999999999</v>
      </c>
      <c r="D32" s="11">
        <v>4354</v>
      </c>
      <c r="E32" s="11">
        <v>23397</v>
      </c>
    </row>
    <row r="33" spans="1:5" x14ac:dyDescent="0.25">
      <c r="A33" s="13" t="s">
        <v>37</v>
      </c>
      <c r="B33" s="11">
        <f t="shared" si="6"/>
        <v>1013123</v>
      </c>
      <c r="C33" s="11">
        <f t="shared" si="2"/>
        <v>653767.5</v>
      </c>
      <c r="D33" s="11">
        <v>499758</v>
      </c>
      <c r="E33" s="11">
        <v>513365</v>
      </c>
    </row>
    <row r="34" spans="1:5" x14ac:dyDescent="0.25">
      <c r="A34" s="13" t="s">
        <v>38</v>
      </c>
      <c r="B34" s="11">
        <f t="shared" si="6"/>
        <v>108438</v>
      </c>
      <c r="C34" s="11">
        <f t="shared" si="2"/>
        <v>99669.8</v>
      </c>
      <c r="D34" s="11">
        <v>95912</v>
      </c>
      <c r="E34" s="11">
        <v>12526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workbookViewId="0">
      <selection activeCell="I13" sqref="I13"/>
    </sheetView>
  </sheetViews>
  <sheetFormatPr defaultColWidth="9.140625" defaultRowHeight="15" x14ac:dyDescent="0.25"/>
  <cols>
    <col min="1" max="1" width="60.140625" style="1" bestFit="1" customWidth="1"/>
    <col min="2" max="2" width="17.140625" style="1" customWidth="1"/>
    <col min="3" max="3" width="16.7109375" style="1" customWidth="1"/>
    <col min="4" max="4" width="14.7109375" style="1" customWidth="1"/>
    <col min="5" max="5" width="18.28515625" style="1" customWidth="1"/>
    <col min="6" max="9" width="9.140625" style="1"/>
    <col min="10" max="10" width="15.42578125" style="1" customWidth="1"/>
    <col min="11" max="11" width="14.28515625" style="1" customWidth="1"/>
    <col min="12" max="16384" width="9.140625" style="1"/>
  </cols>
  <sheetData>
    <row r="1" spans="1:6" ht="23.25" x14ac:dyDescent="0.25">
      <c r="B1" s="2" t="s">
        <v>43</v>
      </c>
    </row>
    <row r="2" spans="1:6" ht="23.25" x14ac:dyDescent="0.25">
      <c r="B2" s="2" t="s">
        <v>1</v>
      </c>
    </row>
    <row r="3" spans="1:6" ht="23.25" x14ac:dyDescent="0.25">
      <c r="B3" s="2" t="s">
        <v>2</v>
      </c>
    </row>
    <row r="4" spans="1:6" ht="23.25" x14ac:dyDescent="0.25">
      <c r="B4" s="2" t="s">
        <v>3</v>
      </c>
    </row>
    <row r="5" spans="1:6" ht="15.75" thickBot="1" x14ac:dyDescent="0.3">
      <c r="F5" s="3" t="s">
        <v>4</v>
      </c>
    </row>
    <row r="6" spans="1:6" ht="46.5" thickTop="1" thickBot="1" x14ac:dyDescent="0.3">
      <c r="A6" s="4" t="s">
        <v>5</v>
      </c>
      <c r="B6" s="4" t="s">
        <v>6</v>
      </c>
      <c r="C6" s="4" t="s">
        <v>49</v>
      </c>
      <c r="D6" s="4" t="s">
        <v>8</v>
      </c>
      <c r="E6" s="4" t="s">
        <v>9</v>
      </c>
    </row>
    <row r="7" spans="1:6" s="7" customFormat="1" ht="15.75" thickTop="1" x14ac:dyDescent="0.25">
      <c r="A7" s="5" t="s">
        <v>10</v>
      </c>
      <c r="B7" s="6">
        <f>SUM(B8,B13,B17,B25)</f>
        <v>5145391</v>
      </c>
      <c r="C7" s="6">
        <f>SUM(C8,C13,C17,C25)</f>
        <v>3871350.75</v>
      </c>
      <c r="D7" s="6">
        <f>SUM(D8,D13,D17,D25)</f>
        <v>3804296</v>
      </c>
      <c r="E7" s="6">
        <f>SUM(E8,E13,E17,E25)</f>
        <v>1341095</v>
      </c>
    </row>
    <row r="8" spans="1:6" s="7" customFormat="1" x14ac:dyDescent="0.25">
      <c r="A8" s="8" t="s">
        <v>11</v>
      </c>
      <c r="B8" s="9">
        <f>SUM(B9:B12)</f>
        <v>160852</v>
      </c>
      <c r="C8" s="9">
        <f>SUM(C9:C12)</f>
        <v>113210.45</v>
      </c>
      <c r="D8" s="9">
        <f>SUM(D9:D12)</f>
        <v>110703</v>
      </c>
      <c r="E8" s="9">
        <f>SUM(E9:E12)</f>
        <v>50149</v>
      </c>
    </row>
    <row r="9" spans="1:6" x14ac:dyDescent="0.25">
      <c r="A9" s="10" t="s">
        <v>12</v>
      </c>
      <c r="B9" s="11">
        <f>SUM(D9,E9)</f>
        <v>124685</v>
      </c>
      <c r="C9" s="11">
        <f>D9+(E9*5%)</f>
        <v>107706.6</v>
      </c>
      <c r="D9" s="11">
        <v>106813</v>
      </c>
      <c r="E9" s="11">
        <v>17872</v>
      </c>
    </row>
    <row r="10" spans="1:6" x14ac:dyDescent="0.25">
      <c r="A10" s="13" t="s">
        <v>13</v>
      </c>
      <c r="B10" s="11">
        <f>SUM(D10,E10)</f>
        <v>9720</v>
      </c>
      <c r="C10" s="11">
        <f t="shared" ref="C10:C35" si="0">D10+(E10*5%)</f>
        <v>486</v>
      </c>
      <c r="D10" s="11">
        <v>0</v>
      </c>
      <c r="E10" s="11">
        <v>9720</v>
      </c>
    </row>
    <row r="11" spans="1:6" x14ac:dyDescent="0.25">
      <c r="A11" s="13" t="s">
        <v>14</v>
      </c>
      <c r="B11" s="11">
        <f t="shared" ref="B11:B12" si="1">SUM(D11,E11)</f>
        <v>14459</v>
      </c>
      <c r="C11" s="11">
        <f t="shared" si="0"/>
        <v>4418.45</v>
      </c>
      <c r="D11" s="11">
        <v>3890</v>
      </c>
      <c r="E11" s="11">
        <v>10569</v>
      </c>
    </row>
    <row r="12" spans="1:6" x14ac:dyDescent="0.25">
      <c r="A12" s="13" t="s">
        <v>16</v>
      </c>
      <c r="B12" s="11">
        <f t="shared" si="1"/>
        <v>11988</v>
      </c>
      <c r="C12" s="11">
        <f t="shared" si="0"/>
        <v>599.4</v>
      </c>
      <c r="D12" s="12">
        <v>0</v>
      </c>
      <c r="E12" s="11">
        <v>11988</v>
      </c>
    </row>
    <row r="13" spans="1:6" s="7" customFormat="1" x14ac:dyDescent="0.25">
      <c r="A13" s="8" t="s">
        <v>17</v>
      </c>
      <c r="B13" s="9">
        <f t="shared" ref="B13:C13" si="2">SUM(B14:B16)</f>
        <v>140323</v>
      </c>
      <c r="C13" s="9">
        <f t="shared" si="2"/>
        <v>12634.45</v>
      </c>
      <c r="D13" s="9">
        <f>SUM(D14:D16)</f>
        <v>5914</v>
      </c>
      <c r="E13" s="9">
        <f>SUM(E14:E16)</f>
        <v>134409</v>
      </c>
    </row>
    <row r="14" spans="1:6" s="7" customFormat="1" x14ac:dyDescent="0.25">
      <c r="A14" s="13" t="s">
        <v>50</v>
      </c>
      <c r="B14" s="11">
        <f>SUM(D14,E14)</f>
        <v>8362</v>
      </c>
      <c r="C14" s="11">
        <f t="shared" ref="C14" si="3">D14+(E14*5%)</f>
        <v>418.1</v>
      </c>
      <c r="D14" s="15">
        <v>0</v>
      </c>
      <c r="E14" s="15">
        <v>8362</v>
      </c>
    </row>
    <row r="15" spans="1:6" x14ac:dyDescent="0.25">
      <c r="A15" s="13" t="s">
        <v>18</v>
      </c>
      <c r="B15" s="11">
        <f>SUM(D15,E15)</f>
        <v>93489</v>
      </c>
      <c r="C15" s="11">
        <f t="shared" si="0"/>
        <v>10292.75</v>
      </c>
      <c r="D15" s="11">
        <v>5914</v>
      </c>
      <c r="E15" s="11">
        <v>87575</v>
      </c>
    </row>
    <row r="16" spans="1:6" x14ac:dyDescent="0.25">
      <c r="A16" s="13" t="s">
        <v>19</v>
      </c>
      <c r="B16" s="11">
        <f>SUM(D16,E16)</f>
        <v>38472</v>
      </c>
      <c r="C16" s="11">
        <f t="shared" si="0"/>
        <v>1923.6000000000001</v>
      </c>
      <c r="D16" s="12"/>
      <c r="E16" s="11">
        <v>38472</v>
      </c>
    </row>
    <row r="17" spans="1:5" s="7" customFormat="1" x14ac:dyDescent="0.25">
      <c r="A17" s="8" t="s">
        <v>20</v>
      </c>
      <c r="B17" s="9">
        <f>SUM(B18:B24)</f>
        <v>611460</v>
      </c>
      <c r="C17" s="9">
        <f>SUM(C18:C24)</f>
        <v>507201.3</v>
      </c>
      <c r="D17" s="9">
        <f>SUM(D18:D24)</f>
        <v>501714</v>
      </c>
      <c r="E17" s="9">
        <f>SUM(E18:E24)</f>
        <v>109746</v>
      </c>
    </row>
    <row r="18" spans="1:5" x14ac:dyDescent="0.25">
      <c r="A18" s="13" t="s">
        <v>21</v>
      </c>
      <c r="B18" s="11">
        <f>SUM(D18,E18)</f>
        <v>31160</v>
      </c>
      <c r="C18" s="11">
        <f t="shared" si="0"/>
        <v>1558</v>
      </c>
      <c r="D18" s="12">
        <v>0</v>
      </c>
      <c r="E18" s="11">
        <v>31160</v>
      </c>
    </row>
    <row r="19" spans="1:5" x14ac:dyDescent="0.25">
      <c r="A19" s="13" t="s">
        <v>22</v>
      </c>
      <c r="B19" s="11">
        <f t="shared" ref="B19:B24" si="4">SUM(D19,E19)</f>
        <v>314748</v>
      </c>
      <c r="C19" s="11">
        <f t="shared" si="0"/>
        <v>312039.55</v>
      </c>
      <c r="D19" s="11">
        <v>311897</v>
      </c>
      <c r="E19" s="11">
        <v>2851</v>
      </c>
    </row>
    <row r="20" spans="1:5" x14ac:dyDescent="0.25">
      <c r="A20" s="13" t="s">
        <v>23</v>
      </c>
      <c r="B20" s="11">
        <f t="shared" si="4"/>
        <v>158175</v>
      </c>
      <c r="C20" s="11">
        <f t="shared" si="0"/>
        <v>136629</v>
      </c>
      <c r="D20" s="11">
        <v>135495</v>
      </c>
      <c r="E20" s="12">
        <v>22680</v>
      </c>
    </row>
    <row r="21" spans="1:5" x14ac:dyDescent="0.25">
      <c r="A21" s="13" t="s">
        <v>25</v>
      </c>
      <c r="B21" s="11">
        <f t="shared" si="4"/>
        <v>52086</v>
      </c>
      <c r="C21" s="11">
        <f t="shared" si="0"/>
        <v>30540</v>
      </c>
      <c r="D21" s="11">
        <v>29406</v>
      </c>
      <c r="E21" s="12">
        <v>22680</v>
      </c>
    </row>
    <row r="22" spans="1:5" x14ac:dyDescent="0.25">
      <c r="A22" s="13" t="s">
        <v>26</v>
      </c>
      <c r="B22" s="11">
        <f t="shared" si="4"/>
        <v>23815</v>
      </c>
      <c r="C22" s="11">
        <f t="shared" si="0"/>
        <v>1190.75</v>
      </c>
      <c r="D22" s="11">
        <v>0</v>
      </c>
      <c r="E22" s="11">
        <v>23815</v>
      </c>
    </row>
    <row r="23" spans="1:5" x14ac:dyDescent="0.25">
      <c r="A23" s="13" t="s">
        <v>46</v>
      </c>
      <c r="B23" s="11">
        <f t="shared" ref="B23" si="5">SUM(D23,E23)</f>
        <v>6560</v>
      </c>
      <c r="C23" s="11">
        <f t="shared" ref="C23" si="6">D23+(E23*5%)</f>
        <v>328</v>
      </c>
      <c r="D23" s="11">
        <v>0</v>
      </c>
      <c r="E23" s="11">
        <v>6560</v>
      </c>
    </row>
    <row r="24" spans="1:5" x14ac:dyDescent="0.25">
      <c r="A24" s="13" t="s">
        <v>27</v>
      </c>
      <c r="B24" s="11">
        <f t="shared" si="4"/>
        <v>24916</v>
      </c>
      <c r="C24" s="11">
        <f>D24+(E24*5%)</f>
        <v>24916</v>
      </c>
      <c r="D24" s="11">
        <v>24916</v>
      </c>
      <c r="E24" s="11">
        <v>0</v>
      </c>
    </row>
    <row r="25" spans="1:5" s="7" customFormat="1" x14ac:dyDescent="0.25">
      <c r="A25" s="8" t="s">
        <v>28</v>
      </c>
      <c r="B25" s="9">
        <f>SUM(B26:B35)</f>
        <v>4232756</v>
      </c>
      <c r="C25" s="9">
        <f t="shared" ref="C25:E25" si="7">SUM(C26:C35)</f>
        <v>3238304.55</v>
      </c>
      <c r="D25" s="9">
        <f t="shared" si="7"/>
        <v>3185965</v>
      </c>
      <c r="E25" s="9">
        <f t="shared" si="7"/>
        <v>1046791</v>
      </c>
    </row>
    <row r="26" spans="1:5" x14ac:dyDescent="0.25">
      <c r="A26" s="13" t="s">
        <v>29</v>
      </c>
      <c r="B26" s="11">
        <f>SUM(D26,E26)</f>
        <v>79305</v>
      </c>
      <c r="C26" s="11">
        <f t="shared" si="0"/>
        <v>11737.2</v>
      </c>
      <c r="D26" s="11">
        <v>8181</v>
      </c>
      <c r="E26" s="11">
        <v>71124</v>
      </c>
    </row>
    <row r="27" spans="1:5" x14ac:dyDescent="0.25">
      <c r="A27" s="13" t="s">
        <v>30</v>
      </c>
      <c r="B27" s="11">
        <f t="shared" ref="B27:B35" si="8">SUM(D27,E27)</f>
        <v>586848</v>
      </c>
      <c r="C27" s="11">
        <f t="shared" si="0"/>
        <v>583923.9</v>
      </c>
      <c r="D27" s="11">
        <v>583770</v>
      </c>
      <c r="E27" s="11">
        <v>3078</v>
      </c>
    </row>
    <row r="28" spans="1:5" x14ac:dyDescent="0.25">
      <c r="A28" s="13" t="s">
        <v>31</v>
      </c>
      <c r="B28" s="11">
        <f t="shared" si="8"/>
        <v>21537</v>
      </c>
      <c r="C28" s="11">
        <f t="shared" si="0"/>
        <v>12303</v>
      </c>
      <c r="D28" s="11">
        <v>11817</v>
      </c>
      <c r="E28" s="11">
        <v>9720</v>
      </c>
    </row>
    <row r="29" spans="1:5" x14ac:dyDescent="0.25">
      <c r="A29" s="13" t="s">
        <v>32</v>
      </c>
      <c r="B29" s="11">
        <f t="shared" si="8"/>
        <v>211996</v>
      </c>
      <c r="C29" s="11">
        <f t="shared" si="0"/>
        <v>132295.75</v>
      </c>
      <c r="D29" s="11">
        <v>128101</v>
      </c>
      <c r="E29" s="11">
        <v>83895</v>
      </c>
    </row>
    <row r="30" spans="1:5" x14ac:dyDescent="0.25">
      <c r="A30" s="13" t="s">
        <v>33</v>
      </c>
      <c r="B30" s="11">
        <f t="shared" si="8"/>
        <v>368612</v>
      </c>
      <c r="C30" s="11">
        <f t="shared" si="0"/>
        <v>193204.95</v>
      </c>
      <c r="D30" s="11">
        <v>183973</v>
      </c>
      <c r="E30" s="11">
        <v>184639</v>
      </c>
    </row>
    <row r="31" spans="1:5" x14ac:dyDescent="0.25">
      <c r="A31" s="13" t="s">
        <v>34</v>
      </c>
      <c r="B31" s="11">
        <f t="shared" si="8"/>
        <v>110755</v>
      </c>
      <c r="C31" s="11">
        <f t="shared" si="0"/>
        <v>25406.05</v>
      </c>
      <c r="D31" s="11">
        <v>20914</v>
      </c>
      <c r="E31" s="11">
        <v>89841</v>
      </c>
    </row>
    <row r="32" spans="1:5" x14ac:dyDescent="0.25">
      <c r="A32" s="13" t="s">
        <v>35</v>
      </c>
      <c r="B32" s="11">
        <f t="shared" si="8"/>
        <v>1865353</v>
      </c>
      <c r="C32" s="11">
        <f t="shared" si="0"/>
        <v>1596505.85</v>
      </c>
      <c r="D32" s="11">
        <v>1582356</v>
      </c>
      <c r="E32" s="11">
        <v>282997</v>
      </c>
    </row>
    <row r="33" spans="1:5" x14ac:dyDescent="0.25">
      <c r="A33" s="13" t="s">
        <v>36</v>
      </c>
      <c r="B33" s="11">
        <f t="shared" si="8"/>
        <v>76197</v>
      </c>
      <c r="C33" s="11">
        <f t="shared" si="0"/>
        <v>29665.05</v>
      </c>
      <c r="D33" s="11">
        <v>27216</v>
      </c>
      <c r="E33" s="11">
        <v>48981</v>
      </c>
    </row>
    <row r="34" spans="1:5" x14ac:dyDescent="0.25">
      <c r="A34" s="13" t="s">
        <v>37</v>
      </c>
      <c r="B34" s="11">
        <f t="shared" si="8"/>
        <v>778204</v>
      </c>
      <c r="C34" s="11">
        <f t="shared" si="0"/>
        <v>530086.80000000005</v>
      </c>
      <c r="D34" s="11">
        <v>517028</v>
      </c>
      <c r="E34" s="11">
        <v>261176</v>
      </c>
    </row>
    <row r="35" spans="1:5" x14ac:dyDescent="0.25">
      <c r="A35" s="13" t="s">
        <v>38</v>
      </c>
      <c r="B35" s="11">
        <f t="shared" si="8"/>
        <v>133949</v>
      </c>
      <c r="C35" s="11">
        <f t="shared" si="0"/>
        <v>123176</v>
      </c>
      <c r="D35" s="11">
        <v>122609</v>
      </c>
      <c r="E35" s="11">
        <v>11340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workbookViewId="0">
      <selection activeCell="G18" sqref="G18"/>
    </sheetView>
  </sheetViews>
  <sheetFormatPr defaultColWidth="9.140625" defaultRowHeight="15" x14ac:dyDescent="0.25"/>
  <cols>
    <col min="1" max="1" width="60.140625" style="1" bestFit="1" customWidth="1"/>
    <col min="2" max="2" width="17.140625" style="1" customWidth="1"/>
    <col min="3" max="3" width="16.7109375" style="1" customWidth="1"/>
    <col min="4" max="4" width="14.7109375" style="1" customWidth="1"/>
    <col min="5" max="5" width="18.28515625" style="1" customWidth="1"/>
    <col min="6" max="9" width="9.140625" style="1"/>
    <col min="10" max="10" width="15.42578125" style="1" customWidth="1"/>
    <col min="11" max="11" width="14.28515625" style="1" customWidth="1"/>
    <col min="12" max="16384" width="9.140625" style="1"/>
  </cols>
  <sheetData>
    <row r="1" spans="1:6" ht="23.25" x14ac:dyDescent="0.25">
      <c r="B1" s="2" t="s">
        <v>42</v>
      </c>
    </row>
    <row r="2" spans="1:6" ht="23.25" x14ac:dyDescent="0.25">
      <c r="B2" s="2" t="s">
        <v>1</v>
      </c>
    </row>
    <row r="3" spans="1:6" ht="23.25" x14ac:dyDescent="0.25">
      <c r="B3" s="2" t="s">
        <v>2</v>
      </c>
    </row>
    <row r="4" spans="1:6" ht="23.25" x14ac:dyDescent="0.25">
      <c r="B4" s="2" t="s">
        <v>3</v>
      </c>
    </row>
    <row r="5" spans="1:6" ht="15.75" thickBot="1" x14ac:dyDescent="0.3">
      <c r="F5" s="3" t="s">
        <v>4</v>
      </c>
    </row>
    <row r="6" spans="1:6" ht="46.5" thickTop="1" thickBot="1" x14ac:dyDescent="0.3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</row>
    <row r="7" spans="1:6" s="7" customFormat="1" ht="15.75" thickTop="1" x14ac:dyDescent="0.25">
      <c r="A7" s="5" t="s">
        <v>10</v>
      </c>
      <c r="B7" s="6">
        <f>SUM(B8,B14,B18,B26)</f>
        <v>6422615</v>
      </c>
      <c r="C7" s="6">
        <f>SUM(C8,C14,C18,C26)</f>
        <v>4281702.1999999993</v>
      </c>
      <c r="D7" s="6">
        <f>SUM(D8,D14,D18,D26)</f>
        <v>4043823</v>
      </c>
      <c r="E7" s="6">
        <f>SUM(E8,E14,E18,E26)</f>
        <v>2378792</v>
      </c>
    </row>
    <row r="8" spans="1:6" s="7" customFormat="1" x14ac:dyDescent="0.25">
      <c r="A8" s="8" t="s">
        <v>11</v>
      </c>
      <c r="B8" s="9">
        <f>SUM(B9:B13)</f>
        <v>258044</v>
      </c>
      <c r="C8" s="9">
        <f>SUM(C9:C13)</f>
        <v>157550</v>
      </c>
      <c r="D8" s="9">
        <f>SUM(D9:D13)</f>
        <v>146384</v>
      </c>
      <c r="E8" s="9">
        <f>SUM(E9:E13)</f>
        <v>111660</v>
      </c>
    </row>
    <row r="9" spans="1:6" x14ac:dyDescent="0.25">
      <c r="A9" s="10" t="s">
        <v>12</v>
      </c>
      <c r="B9" s="11">
        <f>SUM(D9,E9)</f>
        <v>140274</v>
      </c>
      <c r="C9" s="11">
        <f>D9+(E9*10%)</f>
        <v>127548</v>
      </c>
      <c r="D9" s="11">
        <v>126134</v>
      </c>
      <c r="E9" s="11">
        <v>14140</v>
      </c>
    </row>
    <row r="10" spans="1:6" x14ac:dyDescent="0.25">
      <c r="A10" s="13" t="s">
        <v>13</v>
      </c>
      <c r="B10" s="11">
        <f>SUM(D10,E10)</f>
        <v>12150</v>
      </c>
      <c r="C10" s="11">
        <f t="shared" ref="C10:C36" si="0">D10+(E10*10%)</f>
        <v>1215</v>
      </c>
      <c r="D10" s="11">
        <v>0</v>
      </c>
      <c r="E10" s="11">
        <v>12150</v>
      </c>
    </row>
    <row r="11" spans="1:6" x14ac:dyDescent="0.25">
      <c r="A11" s="13" t="s">
        <v>14</v>
      </c>
      <c r="B11" s="11">
        <f t="shared" ref="B11:B13" si="1">SUM(D11,E11)</f>
        <v>91526</v>
      </c>
      <c r="C11" s="11">
        <f>D11+(E11*10%)</f>
        <v>27377.599999999999</v>
      </c>
      <c r="D11" s="11">
        <v>20250</v>
      </c>
      <c r="E11" s="11">
        <v>71276</v>
      </c>
    </row>
    <row r="12" spans="1:6" x14ac:dyDescent="0.25">
      <c r="A12" s="13" t="s">
        <v>45</v>
      </c>
      <c r="B12" s="11">
        <f t="shared" ref="B12" si="2">SUM(D12,E12)</f>
        <v>6804</v>
      </c>
      <c r="C12" s="11">
        <f>D12+(E12*10%)</f>
        <v>680.40000000000009</v>
      </c>
      <c r="D12" s="11">
        <v>0</v>
      </c>
      <c r="E12" s="11">
        <v>6804</v>
      </c>
    </row>
    <row r="13" spans="1:6" x14ac:dyDescent="0.25">
      <c r="A13" s="13" t="s">
        <v>16</v>
      </c>
      <c r="B13" s="11">
        <f t="shared" si="1"/>
        <v>7290</v>
      </c>
      <c r="C13" s="11">
        <f t="shared" si="0"/>
        <v>729</v>
      </c>
      <c r="D13" s="11">
        <v>0</v>
      </c>
      <c r="E13" s="11">
        <v>7290</v>
      </c>
    </row>
    <row r="14" spans="1:6" s="7" customFormat="1" x14ac:dyDescent="0.25">
      <c r="A14" s="8" t="s">
        <v>17</v>
      </c>
      <c r="B14" s="9">
        <f t="shared" ref="B14:D14" si="3">SUM(B15:B17)</f>
        <v>268588</v>
      </c>
      <c r="C14" s="9">
        <f t="shared" si="3"/>
        <v>48728.800000000003</v>
      </c>
      <c r="D14" s="9">
        <f t="shared" si="3"/>
        <v>24300</v>
      </c>
      <c r="E14" s="9">
        <f>SUM(E15:E17)</f>
        <v>244288</v>
      </c>
    </row>
    <row r="15" spans="1:6" s="7" customFormat="1" x14ac:dyDescent="0.25">
      <c r="A15" s="14" t="s">
        <v>48</v>
      </c>
      <c r="B15" s="11">
        <f>SUM(D15,E15)</f>
        <v>9007</v>
      </c>
      <c r="C15" s="11">
        <f t="shared" ref="C15" si="4">D15+(E15*10%)</f>
        <v>900.7</v>
      </c>
      <c r="D15" s="15">
        <v>0</v>
      </c>
      <c r="E15" s="15">
        <v>9007</v>
      </c>
    </row>
    <row r="16" spans="1:6" x14ac:dyDescent="0.25">
      <c r="A16" s="13" t="s">
        <v>18</v>
      </c>
      <c r="B16" s="11">
        <f>SUM(D16,E16)</f>
        <v>190026</v>
      </c>
      <c r="C16" s="11">
        <f t="shared" si="0"/>
        <v>40872.600000000006</v>
      </c>
      <c r="D16" s="11">
        <v>24300</v>
      </c>
      <c r="E16" s="11">
        <v>165726</v>
      </c>
    </row>
    <row r="17" spans="1:5" x14ac:dyDescent="0.25">
      <c r="A17" s="13" t="s">
        <v>19</v>
      </c>
      <c r="B17" s="11">
        <f>SUM(D17,E17)</f>
        <v>69555</v>
      </c>
      <c r="C17" s="11">
        <f t="shared" si="0"/>
        <v>6955.5</v>
      </c>
      <c r="D17" s="12">
        <v>0</v>
      </c>
      <c r="E17" s="11">
        <v>69555</v>
      </c>
    </row>
    <row r="18" spans="1:5" s="7" customFormat="1" x14ac:dyDescent="0.25">
      <c r="A18" s="8" t="s">
        <v>20</v>
      </c>
      <c r="B18" s="9">
        <f>SUM(B19:B25)</f>
        <v>933637</v>
      </c>
      <c r="C18" s="9">
        <f>SUM(C19:C25)</f>
        <v>827454.09999999986</v>
      </c>
      <c r="D18" s="9">
        <f>SUM(D19:D25)</f>
        <v>815656</v>
      </c>
      <c r="E18" s="9">
        <f>SUM(E19:E25)</f>
        <v>117981</v>
      </c>
    </row>
    <row r="19" spans="1:5" x14ac:dyDescent="0.25">
      <c r="A19" s="13" t="s">
        <v>21</v>
      </c>
      <c r="B19" s="11">
        <f>SUM(D19,E19)</f>
        <v>50625</v>
      </c>
      <c r="C19" s="11">
        <f t="shared" si="0"/>
        <v>5062.5</v>
      </c>
      <c r="D19" s="11">
        <v>0</v>
      </c>
      <c r="E19" s="11">
        <v>50625</v>
      </c>
    </row>
    <row r="20" spans="1:5" x14ac:dyDescent="0.25">
      <c r="A20" s="13" t="s">
        <v>22</v>
      </c>
      <c r="B20" s="11">
        <f t="shared" ref="B20:B25" si="5">SUM(D20,E20)</f>
        <v>495760</v>
      </c>
      <c r="C20" s="11">
        <f t="shared" si="0"/>
        <v>495760</v>
      </c>
      <c r="D20" s="11">
        <v>495760</v>
      </c>
      <c r="E20" s="11">
        <v>0</v>
      </c>
    </row>
    <row r="21" spans="1:5" x14ac:dyDescent="0.25">
      <c r="A21" s="13" t="s">
        <v>23</v>
      </c>
      <c r="B21" s="11">
        <f t="shared" si="5"/>
        <v>298900</v>
      </c>
      <c r="C21" s="11">
        <f t="shared" si="0"/>
        <v>266196.7</v>
      </c>
      <c r="D21" s="11">
        <v>262563</v>
      </c>
      <c r="E21" s="11">
        <v>36337</v>
      </c>
    </row>
    <row r="22" spans="1:5" x14ac:dyDescent="0.25">
      <c r="A22" s="13" t="s">
        <v>25</v>
      </c>
      <c r="B22" s="11">
        <f>SUM(D22,E22)</f>
        <v>18295</v>
      </c>
      <c r="C22" s="11">
        <f>D22+(E22*10%)</f>
        <v>18295</v>
      </c>
      <c r="D22" s="11">
        <v>18295</v>
      </c>
      <c r="E22" s="11">
        <v>0</v>
      </c>
    </row>
    <row r="23" spans="1:5" x14ac:dyDescent="0.25">
      <c r="A23" s="13" t="s">
        <v>26</v>
      </c>
      <c r="B23" s="11">
        <f>SUM(D23,E23)</f>
        <v>35090</v>
      </c>
      <c r="C23" s="11">
        <f>D23+(E23*10%)</f>
        <v>9600.2000000000007</v>
      </c>
      <c r="D23" s="11">
        <v>6768</v>
      </c>
      <c r="E23" s="11">
        <v>28322</v>
      </c>
    </row>
    <row r="24" spans="1:5" x14ac:dyDescent="0.25">
      <c r="A24" s="13" t="s">
        <v>47</v>
      </c>
      <c r="B24" s="11">
        <f>SUM(D24,E24)</f>
        <v>7970</v>
      </c>
      <c r="C24" s="11">
        <f>D24+(E24*10%)</f>
        <v>7970</v>
      </c>
      <c r="D24" s="11">
        <v>7970</v>
      </c>
      <c r="E24" s="11">
        <v>0</v>
      </c>
    </row>
    <row r="25" spans="1:5" x14ac:dyDescent="0.25">
      <c r="A25" s="13" t="s">
        <v>27</v>
      </c>
      <c r="B25" s="11">
        <f t="shared" si="5"/>
        <v>26997</v>
      </c>
      <c r="C25" s="11">
        <f t="shared" si="0"/>
        <v>24569.7</v>
      </c>
      <c r="D25" s="11">
        <v>24300</v>
      </c>
      <c r="E25" s="11">
        <v>2697</v>
      </c>
    </row>
    <row r="26" spans="1:5" s="7" customFormat="1" x14ac:dyDescent="0.25">
      <c r="A26" s="8" t="s">
        <v>28</v>
      </c>
      <c r="B26" s="9">
        <f>SUM(B27:B36)</f>
        <v>4962346</v>
      </c>
      <c r="C26" s="9">
        <f t="shared" ref="C26:D26" si="6">SUM(C27:C36)</f>
        <v>3247969.3</v>
      </c>
      <c r="D26" s="9">
        <f t="shared" si="6"/>
        <v>3057483</v>
      </c>
      <c r="E26" s="9">
        <f>SUM(E27:E36)</f>
        <v>1904863</v>
      </c>
    </row>
    <row r="27" spans="1:5" x14ac:dyDescent="0.25">
      <c r="A27" s="13" t="s">
        <v>29</v>
      </c>
      <c r="B27" s="11">
        <f>SUM(D27,E27)</f>
        <v>68686</v>
      </c>
      <c r="C27" s="16">
        <f>D27+(E27*10%)</f>
        <v>10744.900000000001</v>
      </c>
      <c r="D27" s="11">
        <v>4307</v>
      </c>
      <c r="E27" s="11">
        <v>64379</v>
      </c>
    </row>
    <row r="28" spans="1:5" x14ac:dyDescent="0.25">
      <c r="A28" s="13" t="s">
        <v>30</v>
      </c>
      <c r="B28" s="11">
        <f t="shared" ref="B28:B36" si="7">SUM(D28,E28)</f>
        <v>856279</v>
      </c>
      <c r="C28" s="11">
        <f t="shared" si="0"/>
        <v>366041.8</v>
      </c>
      <c r="D28" s="11">
        <v>311571</v>
      </c>
      <c r="E28" s="11">
        <v>544708</v>
      </c>
    </row>
    <row r="29" spans="1:5" x14ac:dyDescent="0.25">
      <c r="A29" s="13" t="s">
        <v>31</v>
      </c>
      <c r="B29" s="11">
        <f t="shared" si="7"/>
        <v>48587</v>
      </c>
      <c r="C29" s="11">
        <f t="shared" si="0"/>
        <v>19062.5</v>
      </c>
      <c r="D29" s="11">
        <v>15782</v>
      </c>
      <c r="E29" s="11">
        <v>32805</v>
      </c>
    </row>
    <row r="30" spans="1:5" x14ac:dyDescent="0.25">
      <c r="A30" s="13" t="s">
        <v>32</v>
      </c>
      <c r="B30" s="11">
        <f t="shared" si="7"/>
        <v>208052</v>
      </c>
      <c r="C30" s="11">
        <f t="shared" si="0"/>
        <v>169240.4</v>
      </c>
      <c r="D30" s="11">
        <v>164928</v>
      </c>
      <c r="E30" s="11">
        <v>43124</v>
      </c>
    </row>
    <row r="31" spans="1:5" x14ac:dyDescent="0.25">
      <c r="A31" s="13" t="s">
        <v>33</v>
      </c>
      <c r="B31" s="11">
        <f t="shared" si="7"/>
        <v>429513</v>
      </c>
      <c r="C31" s="11">
        <f t="shared" si="0"/>
        <v>251591.1</v>
      </c>
      <c r="D31" s="11">
        <v>231822</v>
      </c>
      <c r="E31" s="11">
        <v>197691</v>
      </c>
    </row>
    <row r="32" spans="1:5" x14ac:dyDescent="0.25">
      <c r="A32" s="13" t="s">
        <v>34</v>
      </c>
      <c r="B32" s="11">
        <f t="shared" si="7"/>
        <v>172121</v>
      </c>
      <c r="C32" s="11">
        <f t="shared" si="0"/>
        <v>17212.100000000002</v>
      </c>
      <c r="D32" s="11">
        <v>0</v>
      </c>
      <c r="E32" s="11">
        <v>172121</v>
      </c>
    </row>
    <row r="33" spans="1:5" x14ac:dyDescent="0.25">
      <c r="A33" s="13" t="s">
        <v>35</v>
      </c>
      <c r="B33" s="11">
        <f t="shared" si="7"/>
        <v>2026497</v>
      </c>
      <c r="C33" s="11">
        <f t="shared" si="0"/>
        <v>1527222.9</v>
      </c>
      <c r="D33" s="11">
        <v>1471748</v>
      </c>
      <c r="E33" s="11">
        <v>554749</v>
      </c>
    </row>
    <row r="34" spans="1:5" x14ac:dyDescent="0.25">
      <c r="A34" s="13" t="s">
        <v>36</v>
      </c>
      <c r="B34" s="11">
        <f t="shared" si="7"/>
        <v>76201</v>
      </c>
      <c r="C34" s="11">
        <f t="shared" si="0"/>
        <v>38657.5</v>
      </c>
      <c r="D34" s="11">
        <v>34486</v>
      </c>
      <c r="E34" s="11">
        <v>41715</v>
      </c>
    </row>
    <row r="35" spans="1:5" x14ac:dyDescent="0.25">
      <c r="A35" s="13" t="s">
        <v>37</v>
      </c>
      <c r="B35" s="11">
        <f t="shared" si="7"/>
        <v>972487</v>
      </c>
      <c r="C35" s="11">
        <f t="shared" si="0"/>
        <v>754843.6</v>
      </c>
      <c r="D35" s="11">
        <v>730661</v>
      </c>
      <c r="E35" s="11">
        <v>241826</v>
      </c>
    </row>
    <row r="36" spans="1:5" x14ac:dyDescent="0.25">
      <c r="A36" s="13" t="s">
        <v>38</v>
      </c>
      <c r="B36" s="11">
        <f t="shared" si="7"/>
        <v>103923</v>
      </c>
      <c r="C36" s="11">
        <f t="shared" si="0"/>
        <v>93352.5</v>
      </c>
      <c r="D36" s="11">
        <v>92178</v>
      </c>
      <c r="E36" s="11">
        <v>11745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workbookViewId="0">
      <selection activeCell="A24" sqref="A24"/>
    </sheetView>
  </sheetViews>
  <sheetFormatPr defaultColWidth="9.140625" defaultRowHeight="15" x14ac:dyDescent="0.25"/>
  <cols>
    <col min="1" max="1" width="60.140625" style="1" bestFit="1" customWidth="1"/>
    <col min="2" max="2" width="17.140625" style="1" customWidth="1"/>
    <col min="3" max="3" width="16.7109375" style="1" customWidth="1"/>
    <col min="4" max="4" width="14.7109375" style="1" customWidth="1"/>
    <col min="5" max="5" width="18.28515625" style="1" customWidth="1"/>
    <col min="6" max="9" width="9.140625" style="1"/>
    <col min="10" max="10" width="15.42578125" style="1" customWidth="1"/>
    <col min="11" max="11" width="14.28515625" style="1" customWidth="1"/>
    <col min="12" max="16384" width="9.140625" style="1"/>
  </cols>
  <sheetData>
    <row r="1" spans="1:6" ht="23.25" x14ac:dyDescent="0.25">
      <c r="B1" s="2" t="s">
        <v>41</v>
      </c>
    </row>
    <row r="2" spans="1:6" ht="23.25" x14ac:dyDescent="0.25">
      <c r="B2" s="2" t="s">
        <v>1</v>
      </c>
    </row>
    <row r="3" spans="1:6" ht="23.25" x14ac:dyDescent="0.25">
      <c r="B3" s="2" t="s">
        <v>2</v>
      </c>
    </row>
    <row r="4" spans="1:6" ht="23.25" x14ac:dyDescent="0.25">
      <c r="B4" s="2" t="s">
        <v>3</v>
      </c>
    </row>
    <row r="5" spans="1:6" ht="15.75" thickBot="1" x14ac:dyDescent="0.3">
      <c r="F5" s="3" t="s">
        <v>4</v>
      </c>
    </row>
    <row r="6" spans="1:6" ht="46.5" thickTop="1" thickBot="1" x14ac:dyDescent="0.3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</row>
    <row r="7" spans="1:6" s="7" customFormat="1" ht="15.75" thickTop="1" x14ac:dyDescent="0.25">
      <c r="A7" s="5" t="s">
        <v>10</v>
      </c>
      <c r="B7" s="6">
        <f>SUM(B8,B14,B17,B27)</f>
        <v>7220694</v>
      </c>
      <c r="C7" s="6">
        <f>SUM(C8,C14,C17,C27)</f>
        <v>4546938</v>
      </c>
      <c r="D7" s="6">
        <f>SUM(D8,D14,D17,D27)</f>
        <v>4249854</v>
      </c>
      <c r="E7" s="6">
        <f>SUM(E8,E14,E17,E27)</f>
        <v>2970840</v>
      </c>
    </row>
    <row r="8" spans="1:6" s="7" customFormat="1" x14ac:dyDescent="0.25">
      <c r="A8" s="8" t="s">
        <v>11</v>
      </c>
      <c r="B8" s="9">
        <f>SUM(B9:B13)</f>
        <v>201127</v>
      </c>
      <c r="C8" s="9">
        <f>SUM(C9:C13)</f>
        <v>173203.59999999998</v>
      </c>
      <c r="D8" s="9">
        <f>SUM(D9:D13)</f>
        <v>170101</v>
      </c>
      <c r="E8" s="9">
        <f>SUM(E9:E13)</f>
        <v>31026</v>
      </c>
    </row>
    <row r="9" spans="1:6" x14ac:dyDescent="0.25">
      <c r="A9" s="10" t="s">
        <v>12</v>
      </c>
      <c r="B9" s="11">
        <f>SUM(D9,E9)</f>
        <v>153723</v>
      </c>
      <c r="C9" s="11">
        <f>D9+(E9*10%)</f>
        <v>144840.9</v>
      </c>
      <c r="D9" s="11">
        <v>143854</v>
      </c>
      <c r="E9" s="11">
        <v>9869</v>
      </c>
    </row>
    <row r="10" spans="1:6" x14ac:dyDescent="0.25">
      <c r="A10" s="13" t="s">
        <v>14</v>
      </c>
      <c r="B10" s="11">
        <f t="shared" ref="B10:B13" si="0">SUM(D10,E10)</f>
        <v>23122</v>
      </c>
      <c r="C10" s="11">
        <f>D10+(E10*10%)</f>
        <v>15854.5</v>
      </c>
      <c r="D10" s="11">
        <v>15047</v>
      </c>
      <c r="E10" s="11">
        <v>8075</v>
      </c>
    </row>
    <row r="11" spans="1:6" x14ac:dyDescent="0.25">
      <c r="A11" s="13" t="s">
        <v>15</v>
      </c>
      <c r="B11" s="11">
        <f>SUM(D11,E11)</f>
        <v>11200</v>
      </c>
      <c r="C11" s="11">
        <f>D11+(E11*10%)</f>
        <v>11200</v>
      </c>
      <c r="D11" s="11">
        <v>11200</v>
      </c>
      <c r="E11" s="11">
        <v>0</v>
      </c>
    </row>
    <row r="12" spans="1:6" x14ac:dyDescent="0.25">
      <c r="A12" s="13" t="s">
        <v>45</v>
      </c>
      <c r="B12" s="11">
        <f>SUM(D12,E12)</f>
        <v>9044</v>
      </c>
      <c r="C12" s="11">
        <f>D12+(E12*10%)</f>
        <v>904.40000000000009</v>
      </c>
      <c r="D12" s="11">
        <v>0</v>
      </c>
      <c r="E12" s="11">
        <v>9044</v>
      </c>
    </row>
    <row r="13" spans="1:6" x14ac:dyDescent="0.25">
      <c r="A13" s="13" t="s">
        <v>16</v>
      </c>
      <c r="B13" s="11">
        <f t="shared" si="0"/>
        <v>4038</v>
      </c>
      <c r="C13" s="11">
        <f t="shared" ref="C13:C37" si="1">D13+(E13*10%)</f>
        <v>403.8</v>
      </c>
      <c r="D13" s="12">
        <v>0</v>
      </c>
      <c r="E13" s="11">
        <v>4038</v>
      </c>
    </row>
    <row r="14" spans="1:6" s="7" customFormat="1" x14ac:dyDescent="0.25">
      <c r="A14" s="8" t="s">
        <v>17</v>
      </c>
      <c r="B14" s="9">
        <f>SUM(B15:B16)</f>
        <v>316109</v>
      </c>
      <c r="C14" s="9">
        <f t="shared" ref="C14:E14" si="2">SUM(C15:C16)</f>
        <v>56688.5</v>
      </c>
      <c r="D14" s="9">
        <f t="shared" si="2"/>
        <v>27864</v>
      </c>
      <c r="E14" s="9">
        <f t="shared" si="2"/>
        <v>288245</v>
      </c>
    </row>
    <row r="15" spans="1:6" x14ac:dyDescent="0.25">
      <c r="A15" s="13" t="s">
        <v>18</v>
      </c>
      <c r="B15" s="11">
        <f>SUM(D15,E15)</f>
        <v>223652</v>
      </c>
      <c r="C15" s="11">
        <f t="shared" si="1"/>
        <v>47442.8</v>
      </c>
      <c r="D15" s="11">
        <v>27864</v>
      </c>
      <c r="E15" s="11">
        <v>195788</v>
      </c>
    </row>
    <row r="16" spans="1:6" x14ac:dyDescent="0.25">
      <c r="A16" s="13" t="s">
        <v>19</v>
      </c>
      <c r="B16" s="11">
        <f>SUM(D16,E16)</f>
        <v>92457</v>
      </c>
      <c r="C16" s="11">
        <f t="shared" si="1"/>
        <v>9245.7000000000007</v>
      </c>
      <c r="D16" s="12">
        <v>0</v>
      </c>
      <c r="E16" s="11">
        <v>92457</v>
      </c>
    </row>
    <row r="17" spans="1:5" s="7" customFormat="1" x14ac:dyDescent="0.25">
      <c r="A17" s="8" t="s">
        <v>20</v>
      </c>
      <c r="B17" s="9">
        <f>SUM(B18:B26)</f>
        <v>1067357</v>
      </c>
      <c r="C17" s="9">
        <f t="shared" ref="C17:E17" si="3">SUM(C18:C26)</f>
        <v>935139.8</v>
      </c>
      <c r="D17" s="9">
        <f t="shared" si="3"/>
        <v>920449</v>
      </c>
      <c r="E17" s="9">
        <f t="shared" si="3"/>
        <v>146908</v>
      </c>
    </row>
    <row r="18" spans="1:5" x14ac:dyDescent="0.25">
      <c r="A18" s="13" t="s">
        <v>21</v>
      </c>
      <c r="B18" s="11">
        <f>SUM(D18,E18)</f>
        <v>38686</v>
      </c>
      <c r="C18" s="11">
        <f t="shared" si="1"/>
        <v>3868.6000000000004</v>
      </c>
      <c r="D18" s="12">
        <v>0</v>
      </c>
      <c r="E18" s="11">
        <v>38686</v>
      </c>
    </row>
    <row r="19" spans="1:5" x14ac:dyDescent="0.25">
      <c r="A19" s="13" t="s">
        <v>22</v>
      </c>
      <c r="B19" s="11">
        <f t="shared" ref="B19:B26" si="4">SUM(D19,E19)</f>
        <v>575574</v>
      </c>
      <c r="C19" s="11">
        <f t="shared" si="1"/>
        <v>573876.6</v>
      </c>
      <c r="D19" s="11">
        <v>573688</v>
      </c>
      <c r="E19" s="11">
        <v>1886</v>
      </c>
    </row>
    <row r="20" spans="1:5" x14ac:dyDescent="0.25">
      <c r="A20" s="13" t="s">
        <v>23</v>
      </c>
      <c r="B20" s="11">
        <f t="shared" si="4"/>
        <v>350921</v>
      </c>
      <c r="C20" s="11">
        <f t="shared" si="1"/>
        <v>312551.3</v>
      </c>
      <c r="D20" s="11">
        <v>308288</v>
      </c>
      <c r="E20" s="12">
        <v>42633</v>
      </c>
    </row>
    <row r="21" spans="1:5" x14ac:dyDescent="0.25">
      <c r="A21" s="13" t="s">
        <v>24</v>
      </c>
      <c r="B21" s="11">
        <f t="shared" si="4"/>
        <v>6179</v>
      </c>
      <c r="C21" s="11">
        <f t="shared" si="1"/>
        <v>617.90000000000009</v>
      </c>
      <c r="D21" s="11">
        <v>0</v>
      </c>
      <c r="E21" s="11">
        <v>6179</v>
      </c>
    </row>
    <row r="22" spans="1:5" x14ac:dyDescent="0.25">
      <c r="A22" s="13" t="s">
        <v>25</v>
      </c>
      <c r="B22" s="11">
        <f t="shared" si="4"/>
        <v>27718</v>
      </c>
      <c r="C22" s="11">
        <f t="shared" si="1"/>
        <v>27718</v>
      </c>
      <c r="D22" s="11">
        <v>27718</v>
      </c>
      <c r="E22" s="12">
        <v>0</v>
      </c>
    </row>
    <row r="23" spans="1:5" x14ac:dyDescent="0.25">
      <c r="A23" s="13" t="s">
        <v>26</v>
      </c>
      <c r="B23" s="11">
        <f t="shared" si="4"/>
        <v>35144</v>
      </c>
      <c r="C23" s="11">
        <f t="shared" si="1"/>
        <v>3514.4</v>
      </c>
      <c r="D23" s="11">
        <v>0</v>
      </c>
      <c r="E23" s="11">
        <v>35144</v>
      </c>
    </row>
    <row r="24" spans="1:5" x14ac:dyDescent="0.25">
      <c r="A24" s="13" t="s">
        <v>46</v>
      </c>
      <c r="B24" s="11">
        <f t="shared" si="4"/>
        <v>4307</v>
      </c>
      <c r="C24" s="11">
        <f t="shared" si="1"/>
        <v>430.70000000000005</v>
      </c>
      <c r="D24" s="11">
        <v>0</v>
      </c>
      <c r="E24" s="11">
        <v>4307</v>
      </c>
    </row>
    <row r="25" spans="1:5" x14ac:dyDescent="0.25">
      <c r="A25" s="13" t="s">
        <v>47</v>
      </c>
      <c r="B25" s="11">
        <f t="shared" si="4"/>
        <v>1281</v>
      </c>
      <c r="C25" s="11">
        <f t="shared" si="1"/>
        <v>1281</v>
      </c>
      <c r="D25" s="11">
        <v>1281</v>
      </c>
      <c r="E25" s="11"/>
    </row>
    <row r="26" spans="1:5" x14ac:dyDescent="0.25">
      <c r="A26" s="13" t="s">
        <v>27</v>
      </c>
      <c r="B26" s="11">
        <f t="shared" si="4"/>
        <v>27547</v>
      </c>
      <c r="C26" s="11">
        <f t="shared" si="1"/>
        <v>11281.3</v>
      </c>
      <c r="D26" s="11">
        <v>9474</v>
      </c>
      <c r="E26" s="11">
        <v>18073</v>
      </c>
    </row>
    <row r="27" spans="1:5" s="7" customFormat="1" x14ac:dyDescent="0.25">
      <c r="A27" s="8" t="s">
        <v>28</v>
      </c>
      <c r="B27" s="9">
        <f>SUM(B28:B37)</f>
        <v>5636101</v>
      </c>
      <c r="C27" s="9">
        <f t="shared" ref="C27:E27" si="5">SUM(C28:C37)</f>
        <v>3381906.1</v>
      </c>
      <c r="D27" s="9">
        <f t="shared" si="5"/>
        <v>3131440</v>
      </c>
      <c r="E27" s="9">
        <f t="shared" si="5"/>
        <v>2504661</v>
      </c>
    </row>
    <row r="28" spans="1:5" x14ac:dyDescent="0.25">
      <c r="A28" s="13" t="s">
        <v>29</v>
      </c>
      <c r="B28" s="11">
        <f>SUM(D28,E28)</f>
        <v>86137</v>
      </c>
      <c r="C28" s="11">
        <f t="shared" si="1"/>
        <v>8613.7000000000007</v>
      </c>
      <c r="D28" s="12">
        <v>0</v>
      </c>
      <c r="E28" s="11">
        <v>86137</v>
      </c>
    </row>
    <row r="29" spans="1:5" x14ac:dyDescent="0.25">
      <c r="A29" s="13" t="s">
        <v>30</v>
      </c>
      <c r="B29" s="11">
        <f t="shared" ref="B29:B37" si="6">SUM(D29,E29)</f>
        <v>1117403</v>
      </c>
      <c r="C29" s="11">
        <f t="shared" si="1"/>
        <v>702651.5</v>
      </c>
      <c r="D29" s="11">
        <v>656568</v>
      </c>
      <c r="E29" s="11">
        <v>460835</v>
      </c>
    </row>
    <row r="30" spans="1:5" x14ac:dyDescent="0.25">
      <c r="A30" s="13" t="s">
        <v>31</v>
      </c>
      <c r="B30" s="11">
        <f t="shared" si="6"/>
        <v>122043</v>
      </c>
      <c r="C30" s="11">
        <f t="shared" si="1"/>
        <v>52676.4</v>
      </c>
      <c r="D30" s="11">
        <v>44969</v>
      </c>
      <c r="E30" s="11">
        <v>77074</v>
      </c>
    </row>
    <row r="31" spans="1:5" x14ac:dyDescent="0.25">
      <c r="A31" s="13" t="s">
        <v>32</v>
      </c>
      <c r="B31" s="11">
        <f t="shared" si="6"/>
        <v>387582</v>
      </c>
      <c r="C31" s="11">
        <f t="shared" si="1"/>
        <v>141567</v>
      </c>
      <c r="D31" s="11">
        <v>114232</v>
      </c>
      <c r="E31" s="11">
        <v>273350</v>
      </c>
    </row>
    <row r="32" spans="1:5" x14ac:dyDescent="0.25">
      <c r="A32" s="13" t="s">
        <v>33</v>
      </c>
      <c r="B32" s="11">
        <f t="shared" si="6"/>
        <v>785880</v>
      </c>
      <c r="C32" s="11">
        <f t="shared" si="1"/>
        <v>315549</v>
      </c>
      <c r="D32" s="11">
        <v>263290</v>
      </c>
      <c r="E32" s="11">
        <v>522590</v>
      </c>
    </row>
    <row r="33" spans="1:5" x14ac:dyDescent="0.25">
      <c r="A33" s="13" t="s">
        <v>34</v>
      </c>
      <c r="B33" s="11">
        <f t="shared" si="6"/>
        <v>198029</v>
      </c>
      <c r="C33" s="11">
        <f t="shared" si="1"/>
        <v>19802.900000000001</v>
      </c>
      <c r="D33" s="11">
        <v>0</v>
      </c>
      <c r="E33" s="11">
        <v>198029</v>
      </c>
    </row>
    <row r="34" spans="1:5" x14ac:dyDescent="0.25">
      <c r="A34" s="13" t="s">
        <v>35</v>
      </c>
      <c r="B34" s="11">
        <f t="shared" si="6"/>
        <v>1880190</v>
      </c>
      <c r="C34" s="11">
        <f t="shared" si="1"/>
        <v>1532834.1</v>
      </c>
      <c r="D34" s="11">
        <v>1494239</v>
      </c>
      <c r="E34" s="11">
        <v>385951</v>
      </c>
    </row>
    <row r="35" spans="1:5" x14ac:dyDescent="0.25">
      <c r="A35" s="13" t="s">
        <v>36</v>
      </c>
      <c r="B35" s="11">
        <f t="shared" si="6"/>
        <v>100202</v>
      </c>
      <c r="C35" s="11">
        <f t="shared" si="1"/>
        <v>33580.400000000001</v>
      </c>
      <c r="D35" s="11">
        <v>26178</v>
      </c>
      <c r="E35" s="11">
        <v>74024</v>
      </c>
    </row>
    <row r="36" spans="1:5" x14ac:dyDescent="0.25">
      <c r="A36" s="13" t="s">
        <v>37</v>
      </c>
      <c r="B36" s="11">
        <f t="shared" si="6"/>
        <v>780367</v>
      </c>
      <c r="C36" s="11">
        <f t="shared" si="1"/>
        <v>485756.5</v>
      </c>
      <c r="D36" s="11">
        <v>453022</v>
      </c>
      <c r="E36" s="11">
        <v>327345</v>
      </c>
    </row>
    <row r="37" spans="1:5" x14ac:dyDescent="0.25">
      <c r="A37" s="13" t="s">
        <v>38</v>
      </c>
      <c r="B37" s="11">
        <f t="shared" si="6"/>
        <v>178268</v>
      </c>
      <c r="C37" s="11">
        <f t="shared" si="1"/>
        <v>88874.6</v>
      </c>
      <c r="D37" s="11">
        <v>78942</v>
      </c>
      <c r="E37" s="11">
        <v>99326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workbookViewId="0">
      <selection activeCell="H24" sqref="H24"/>
    </sheetView>
  </sheetViews>
  <sheetFormatPr defaultColWidth="9.140625" defaultRowHeight="15" x14ac:dyDescent="0.25"/>
  <cols>
    <col min="1" max="1" width="60.140625" style="1" bestFit="1" customWidth="1"/>
    <col min="2" max="2" width="17.140625" style="1" customWidth="1"/>
    <col min="3" max="3" width="16.7109375" style="1" customWidth="1"/>
    <col min="4" max="4" width="14.7109375" style="1" customWidth="1"/>
    <col min="5" max="5" width="18.28515625" style="1" customWidth="1"/>
    <col min="6" max="9" width="9.140625" style="1"/>
    <col min="10" max="10" width="15.42578125" style="1" customWidth="1"/>
    <col min="11" max="11" width="14.28515625" style="1" customWidth="1"/>
    <col min="12" max="16384" width="9.140625" style="1"/>
  </cols>
  <sheetData>
    <row r="1" spans="1:6" ht="23.25" x14ac:dyDescent="0.25">
      <c r="B1" s="2" t="s">
        <v>40</v>
      </c>
    </row>
    <row r="2" spans="1:6" ht="23.25" x14ac:dyDescent="0.25">
      <c r="B2" s="2" t="s">
        <v>1</v>
      </c>
    </row>
    <row r="3" spans="1:6" ht="23.25" x14ac:dyDescent="0.25">
      <c r="B3" s="2" t="s">
        <v>2</v>
      </c>
    </row>
    <row r="4" spans="1:6" ht="23.25" x14ac:dyDescent="0.25">
      <c r="B4" s="2" t="s">
        <v>3</v>
      </c>
    </row>
    <row r="5" spans="1:6" ht="15.75" thickBot="1" x14ac:dyDescent="0.3">
      <c r="F5" s="3" t="s">
        <v>4</v>
      </c>
    </row>
    <row r="6" spans="1:6" ht="46.5" thickTop="1" thickBot="1" x14ac:dyDescent="0.3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</row>
    <row r="7" spans="1:6" s="7" customFormat="1" ht="15.75" thickTop="1" x14ac:dyDescent="0.25">
      <c r="A7" s="5" t="s">
        <v>10</v>
      </c>
      <c r="B7" s="6">
        <f>SUM(B8,B15,B18,B26)</f>
        <v>7397366</v>
      </c>
      <c r="C7" s="6">
        <f>SUM(C8,C15,C18,C26)</f>
        <v>5323767.8</v>
      </c>
      <c r="D7" s="6">
        <f>SUM(D8,D15,D18,D26)</f>
        <v>5093368</v>
      </c>
      <c r="E7" s="6">
        <f>SUM(E8,E15,E18,E26)</f>
        <v>2303998</v>
      </c>
    </row>
    <row r="8" spans="1:6" s="7" customFormat="1" x14ac:dyDescent="0.25">
      <c r="A8" s="8" t="s">
        <v>11</v>
      </c>
      <c r="B8" s="9">
        <f>SUM(B9:B14)</f>
        <v>226517</v>
      </c>
      <c r="C8" s="9">
        <f t="shared" ref="C8:E8" si="0">SUM(C9:C14)</f>
        <v>201256.69999999998</v>
      </c>
      <c r="D8" s="9">
        <f>SUM(D9:D14)</f>
        <v>198450</v>
      </c>
      <c r="E8" s="9">
        <f t="shared" si="0"/>
        <v>28067</v>
      </c>
    </row>
    <row r="9" spans="1:6" x14ac:dyDescent="0.25">
      <c r="A9" s="10" t="s">
        <v>12</v>
      </c>
      <c r="B9" s="11">
        <f>SUM(D9,E9)</f>
        <v>137700</v>
      </c>
      <c r="C9" s="11">
        <f>D9+(E9*10%)</f>
        <v>137700</v>
      </c>
      <c r="D9" s="11">
        <v>137700</v>
      </c>
      <c r="E9" s="12">
        <v>0</v>
      </c>
    </row>
    <row r="10" spans="1:6" x14ac:dyDescent="0.25">
      <c r="A10" s="13" t="s">
        <v>13</v>
      </c>
      <c r="B10" s="11">
        <f>SUM(D10,E10)</f>
        <v>12150</v>
      </c>
      <c r="C10" s="11">
        <f t="shared" ref="C10:C36" si="1">D10+(E10*10%)</f>
        <v>1215</v>
      </c>
      <c r="D10" s="12">
        <v>0</v>
      </c>
      <c r="E10" s="11">
        <v>12150</v>
      </c>
    </row>
    <row r="11" spans="1:6" x14ac:dyDescent="0.25">
      <c r="A11" s="13" t="s">
        <v>14</v>
      </c>
      <c r="B11" s="11">
        <f t="shared" ref="B11:B14" si="2">SUM(D11,E11)</f>
        <v>32400</v>
      </c>
      <c r="C11" s="11">
        <f>D11+(E11*10%)</f>
        <v>32400</v>
      </c>
      <c r="D11" s="11">
        <v>32400</v>
      </c>
      <c r="E11" s="12">
        <v>0</v>
      </c>
    </row>
    <row r="12" spans="1:6" x14ac:dyDescent="0.25">
      <c r="A12" s="13" t="s">
        <v>15</v>
      </c>
      <c r="B12" s="11">
        <f t="shared" si="2"/>
        <v>28350</v>
      </c>
      <c r="C12" s="11">
        <f>D12+(E12*10%)</f>
        <v>28350</v>
      </c>
      <c r="D12" s="11">
        <v>28350</v>
      </c>
      <c r="E12" s="12">
        <v>0</v>
      </c>
    </row>
    <row r="13" spans="1:6" x14ac:dyDescent="0.25">
      <c r="A13" s="13" t="s">
        <v>45</v>
      </c>
      <c r="B13" s="11">
        <f t="shared" ref="B13" si="3">SUM(D13,E13)</f>
        <v>6804</v>
      </c>
      <c r="C13" s="11">
        <f>D13+(E13*10%)</f>
        <v>680.40000000000009</v>
      </c>
      <c r="D13" s="11">
        <v>0</v>
      </c>
      <c r="E13" s="12">
        <v>6804</v>
      </c>
    </row>
    <row r="14" spans="1:6" x14ac:dyDescent="0.25">
      <c r="A14" s="13" t="s">
        <v>16</v>
      </c>
      <c r="B14" s="11">
        <f t="shared" si="2"/>
        <v>9113</v>
      </c>
      <c r="C14" s="11">
        <f t="shared" si="1"/>
        <v>911.30000000000007</v>
      </c>
      <c r="D14" s="12">
        <v>0</v>
      </c>
      <c r="E14" s="11">
        <v>9113</v>
      </c>
    </row>
    <row r="15" spans="1:6" s="7" customFormat="1" x14ac:dyDescent="0.25">
      <c r="A15" s="8" t="s">
        <v>17</v>
      </c>
      <c r="B15" s="9">
        <f>SUM(B16:B17)</f>
        <v>275012</v>
      </c>
      <c r="C15" s="9">
        <f t="shared" ref="C15:E15" si="4">SUM(C16:C17)</f>
        <v>82176.2</v>
      </c>
      <c r="D15" s="9">
        <f t="shared" si="4"/>
        <v>60750</v>
      </c>
      <c r="E15" s="9">
        <f t="shared" si="4"/>
        <v>214262</v>
      </c>
    </row>
    <row r="16" spans="1:6" x14ac:dyDescent="0.25">
      <c r="A16" s="13" t="s">
        <v>18</v>
      </c>
      <c r="B16" s="11">
        <f>SUM(D16,E16)</f>
        <v>205457</v>
      </c>
      <c r="C16" s="11">
        <f t="shared" si="1"/>
        <v>75220.7</v>
      </c>
      <c r="D16" s="11">
        <v>60750</v>
      </c>
      <c r="E16" s="11">
        <v>144707</v>
      </c>
    </row>
    <row r="17" spans="1:5" x14ac:dyDescent="0.25">
      <c r="A17" s="13" t="s">
        <v>19</v>
      </c>
      <c r="B17" s="11">
        <f>SUM(D17,E17)</f>
        <v>69555</v>
      </c>
      <c r="C17" s="11">
        <f t="shared" si="1"/>
        <v>6955.5</v>
      </c>
      <c r="D17" s="12">
        <v>0</v>
      </c>
      <c r="E17" s="11">
        <v>69555</v>
      </c>
    </row>
    <row r="18" spans="1:5" s="7" customFormat="1" x14ac:dyDescent="0.25">
      <c r="A18" s="8" t="s">
        <v>20</v>
      </c>
      <c r="B18" s="9">
        <f>SUM(B19:B25)</f>
        <v>891841</v>
      </c>
      <c r="C18" s="9">
        <f>SUM(C19:C25)</f>
        <v>772621.6</v>
      </c>
      <c r="D18" s="9">
        <f>SUM(D19:D25)</f>
        <v>759375</v>
      </c>
      <c r="E18" s="9">
        <f>SUM(E19:E25)</f>
        <v>132466</v>
      </c>
    </row>
    <row r="19" spans="1:5" x14ac:dyDescent="0.25">
      <c r="A19" s="13" t="s">
        <v>21</v>
      </c>
      <c r="B19" s="11">
        <f>SUM(D19,E19)</f>
        <v>29103</v>
      </c>
      <c r="C19" s="11">
        <f t="shared" si="1"/>
        <v>2910.3</v>
      </c>
      <c r="D19" s="12">
        <v>0</v>
      </c>
      <c r="E19" s="11">
        <v>29103</v>
      </c>
    </row>
    <row r="20" spans="1:5" x14ac:dyDescent="0.25">
      <c r="A20" s="13" t="s">
        <v>22</v>
      </c>
      <c r="B20" s="11">
        <f t="shared" ref="B20:B25" si="5">SUM(D20,E20)</f>
        <v>275400</v>
      </c>
      <c r="C20" s="11">
        <f t="shared" si="1"/>
        <v>275400</v>
      </c>
      <c r="D20" s="11">
        <v>275400</v>
      </c>
      <c r="E20" s="11">
        <v>0</v>
      </c>
    </row>
    <row r="21" spans="1:5" x14ac:dyDescent="0.25">
      <c r="A21" s="13" t="s">
        <v>23</v>
      </c>
      <c r="B21" s="11">
        <f t="shared" si="5"/>
        <v>435092</v>
      </c>
      <c r="C21" s="11">
        <f t="shared" si="1"/>
        <v>432066.2</v>
      </c>
      <c r="D21" s="11">
        <v>431730</v>
      </c>
      <c r="E21" s="11">
        <v>3362</v>
      </c>
    </row>
    <row r="22" spans="1:5" x14ac:dyDescent="0.25">
      <c r="A22" s="13" t="s">
        <v>24</v>
      </c>
      <c r="B22" s="11">
        <f t="shared" si="5"/>
        <v>31556</v>
      </c>
      <c r="C22" s="11">
        <f t="shared" si="1"/>
        <v>10445.6</v>
      </c>
      <c r="D22" s="11">
        <v>8100</v>
      </c>
      <c r="E22" s="11">
        <v>23456</v>
      </c>
    </row>
    <row r="23" spans="1:5" x14ac:dyDescent="0.25">
      <c r="A23" s="13" t="s">
        <v>25</v>
      </c>
      <c r="B23" s="11">
        <f t="shared" si="5"/>
        <v>12555</v>
      </c>
      <c r="C23" s="11">
        <f t="shared" si="1"/>
        <v>12555</v>
      </c>
      <c r="D23" s="11">
        <v>12555</v>
      </c>
      <c r="E23" s="11">
        <v>0</v>
      </c>
    </row>
    <row r="24" spans="1:5" x14ac:dyDescent="0.25">
      <c r="A24" s="13" t="s">
        <v>26</v>
      </c>
      <c r="B24" s="11">
        <f t="shared" si="5"/>
        <v>22919</v>
      </c>
      <c r="C24" s="11">
        <f t="shared" si="1"/>
        <v>14320.4</v>
      </c>
      <c r="D24" s="11">
        <v>13365</v>
      </c>
      <c r="E24" s="11">
        <v>9554</v>
      </c>
    </row>
    <row r="25" spans="1:5" x14ac:dyDescent="0.25">
      <c r="A25" s="13" t="s">
        <v>27</v>
      </c>
      <c r="B25" s="11">
        <f t="shared" si="5"/>
        <v>85216</v>
      </c>
      <c r="C25" s="11">
        <f t="shared" si="1"/>
        <v>24924.1</v>
      </c>
      <c r="D25" s="11">
        <v>18225</v>
      </c>
      <c r="E25" s="11">
        <v>66991</v>
      </c>
    </row>
    <row r="26" spans="1:5" s="7" customFormat="1" x14ac:dyDescent="0.25">
      <c r="A26" s="8" t="s">
        <v>28</v>
      </c>
      <c r="B26" s="9">
        <f>SUM(B27:B36)</f>
        <v>6003996</v>
      </c>
      <c r="C26" s="9">
        <f t="shared" ref="C26:E26" si="6">SUM(C27:C36)</f>
        <v>4267713.3</v>
      </c>
      <c r="D26" s="9">
        <f t="shared" si="6"/>
        <v>4074793</v>
      </c>
      <c r="E26" s="9">
        <f t="shared" si="6"/>
        <v>1929203</v>
      </c>
    </row>
    <row r="27" spans="1:5" x14ac:dyDescent="0.25">
      <c r="A27" s="13" t="s">
        <v>29</v>
      </c>
      <c r="B27" s="11">
        <f>SUM(D27,E27)</f>
        <v>194538</v>
      </c>
      <c r="C27" s="11">
        <f t="shared" si="1"/>
        <v>19453.8</v>
      </c>
      <c r="D27" s="12">
        <v>0</v>
      </c>
      <c r="E27" s="11">
        <v>194538</v>
      </c>
    </row>
    <row r="28" spans="1:5" x14ac:dyDescent="0.25">
      <c r="A28" s="13" t="s">
        <v>30</v>
      </c>
      <c r="B28" s="11">
        <f t="shared" ref="B28:B36" si="7">SUM(D28,E28)</f>
        <v>594809</v>
      </c>
      <c r="C28" s="11">
        <f t="shared" si="1"/>
        <v>460430.9</v>
      </c>
      <c r="D28" s="11">
        <v>445500</v>
      </c>
      <c r="E28" s="11">
        <v>149309</v>
      </c>
    </row>
    <row r="29" spans="1:5" x14ac:dyDescent="0.25">
      <c r="A29" s="13" t="s">
        <v>31</v>
      </c>
      <c r="B29" s="11">
        <f t="shared" si="7"/>
        <v>130410</v>
      </c>
      <c r="C29" s="11">
        <f t="shared" si="1"/>
        <v>71361</v>
      </c>
      <c r="D29" s="11">
        <v>64800</v>
      </c>
      <c r="E29" s="11">
        <v>65610</v>
      </c>
    </row>
    <row r="30" spans="1:5" x14ac:dyDescent="0.25">
      <c r="A30" s="13" t="s">
        <v>32</v>
      </c>
      <c r="B30" s="11">
        <f t="shared" si="7"/>
        <v>503389</v>
      </c>
      <c r="C30" s="11">
        <f t="shared" si="1"/>
        <v>185203.9</v>
      </c>
      <c r="D30" s="11">
        <v>149850</v>
      </c>
      <c r="E30" s="11">
        <v>353539</v>
      </c>
    </row>
    <row r="31" spans="1:5" x14ac:dyDescent="0.25">
      <c r="A31" s="13" t="s">
        <v>33</v>
      </c>
      <c r="B31" s="11">
        <f t="shared" si="7"/>
        <v>656105</v>
      </c>
      <c r="C31" s="11">
        <f t="shared" si="1"/>
        <v>375800.9</v>
      </c>
      <c r="D31" s="11">
        <v>344656</v>
      </c>
      <c r="E31" s="11">
        <v>311449</v>
      </c>
    </row>
    <row r="32" spans="1:5" x14ac:dyDescent="0.25">
      <c r="A32" s="13" t="s">
        <v>34</v>
      </c>
      <c r="B32" s="11">
        <f t="shared" si="7"/>
        <v>206033</v>
      </c>
      <c r="C32" s="11">
        <f t="shared" si="1"/>
        <v>20603.300000000003</v>
      </c>
      <c r="D32" s="11">
        <v>0</v>
      </c>
      <c r="E32" s="11">
        <v>206033</v>
      </c>
    </row>
    <row r="33" spans="1:5" x14ac:dyDescent="0.25">
      <c r="A33" s="13" t="s">
        <v>35</v>
      </c>
      <c r="B33" s="11">
        <f t="shared" si="7"/>
        <v>2331840</v>
      </c>
      <c r="C33" s="11">
        <f t="shared" si="1"/>
        <v>2103147.2999999998</v>
      </c>
      <c r="D33" s="11">
        <v>2077737</v>
      </c>
      <c r="E33" s="11">
        <v>254103</v>
      </c>
    </row>
    <row r="34" spans="1:5" x14ac:dyDescent="0.25">
      <c r="A34" s="13" t="s">
        <v>36</v>
      </c>
      <c r="B34" s="11">
        <f t="shared" si="7"/>
        <v>162247</v>
      </c>
      <c r="C34" s="11">
        <f t="shared" si="1"/>
        <v>63609.7</v>
      </c>
      <c r="D34" s="11">
        <v>52650</v>
      </c>
      <c r="E34" s="11">
        <v>109597</v>
      </c>
    </row>
    <row r="35" spans="1:5" x14ac:dyDescent="0.25">
      <c r="A35" s="13" t="s">
        <v>37</v>
      </c>
      <c r="B35" s="11">
        <f t="shared" si="7"/>
        <v>844226</v>
      </c>
      <c r="C35" s="11">
        <f t="shared" si="1"/>
        <v>602012.6</v>
      </c>
      <c r="D35" s="11">
        <v>575100</v>
      </c>
      <c r="E35" s="11">
        <v>269126</v>
      </c>
    </row>
    <row r="36" spans="1:5" x14ac:dyDescent="0.25">
      <c r="A36" s="13" t="s">
        <v>38</v>
      </c>
      <c r="B36" s="11">
        <f t="shared" si="7"/>
        <v>380399</v>
      </c>
      <c r="C36" s="11">
        <f t="shared" si="1"/>
        <v>366089.9</v>
      </c>
      <c r="D36" s="11">
        <v>364500</v>
      </c>
      <c r="E36" s="11">
        <v>15899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"/>
  <sheetViews>
    <sheetView zoomScaleNormal="100" workbookViewId="0">
      <selection activeCell="B36" sqref="B36"/>
    </sheetView>
  </sheetViews>
  <sheetFormatPr defaultColWidth="9.140625" defaultRowHeight="15" x14ac:dyDescent="0.25"/>
  <cols>
    <col min="1" max="1" width="60.140625" style="1" bestFit="1" customWidth="1"/>
    <col min="2" max="2" width="17.140625" style="1" customWidth="1"/>
    <col min="3" max="3" width="16.7109375" style="1" customWidth="1"/>
    <col min="4" max="4" width="14.7109375" style="1" customWidth="1"/>
    <col min="5" max="5" width="18.28515625" style="1" customWidth="1"/>
    <col min="6" max="9" width="9.140625" style="1"/>
    <col min="10" max="10" width="15.42578125" style="1" customWidth="1"/>
    <col min="11" max="11" width="14.28515625" style="1" customWidth="1"/>
    <col min="12" max="16384" width="9.140625" style="1"/>
  </cols>
  <sheetData>
    <row r="1" spans="1:6" ht="23.25" x14ac:dyDescent="0.25">
      <c r="B1" s="2" t="s">
        <v>39</v>
      </c>
    </row>
    <row r="2" spans="1:6" ht="23.25" x14ac:dyDescent="0.25">
      <c r="B2" s="2" t="s">
        <v>1</v>
      </c>
    </row>
    <row r="3" spans="1:6" ht="23.25" x14ac:dyDescent="0.25">
      <c r="B3" s="2" t="s">
        <v>2</v>
      </c>
    </row>
    <row r="4" spans="1:6" ht="23.25" x14ac:dyDescent="0.25">
      <c r="B4" s="2" t="s">
        <v>3</v>
      </c>
    </row>
    <row r="5" spans="1:6" ht="15.75" thickBot="1" x14ac:dyDescent="0.3">
      <c r="F5" s="3" t="s">
        <v>4</v>
      </c>
    </row>
    <row r="6" spans="1:6" ht="46.5" thickTop="1" thickBot="1" x14ac:dyDescent="0.3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</row>
    <row r="7" spans="1:6" s="7" customFormat="1" ht="15.75" thickTop="1" x14ac:dyDescent="0.25">
      <c r="A7" s="5" t="s">
        <v>10</v>
      </c>
      <c r="B7" s="6">
        <f>SUM(B8,B15,B18,B26)</f>
        <v>10435689</v>
      </c>
      <c r="C7" s="6">
        <f t="shared" ref="C7:E7" si="0">SUM(C8,C15,C18,C26)</f>
        <v>6053190.3000000007</v>
      </c>
      <c r="D7" s="6">
        <f t="shared" si="0"/>
        <v>5566246</v>
      </c>
      <c r="E7" s="6">
        <f t="shared" si="0"/>
        <v>4869443</v>
      </c>
    </row>
    <row r="8" spans="1:6" s="7" customFormat="1" x14ac:dyDescent="0.25">
      <c r="A8" s="8" t="s">
        <v>11</v>
      </c>
      <c r="B8" s="9">
        <f>SUM(B9:B14)</f>
        <v>174318</v>
      </c>
      <c r="C8" s="9">
        <f t="shared" ref="C8:E8" si="1">SUM(C9:C14)</f>
        <v>144597.30000000002</v>
      </c>
      <c r="D8" s="9">
        <f t="shared" si="1"/>
        <v>141295</v>
      </c>
      <c r="E8" s="9">
        <f t="shared" si="1"/>
        <v>33023</v>
      </c>
    </row>
    <row r="9" spans="1:6" x14ac:dyDescent="0.25">
      <c r="A9" s="10" t="s">
        <v>12</v>
      </c>
      <c r="B9" s="11">
        <f>SUM(D9,E9)</f>
        <v>100925</v>
      </c>
      <c r="C9" s="11">
        <f>D9+(E9*10%)</f>
        <v>100925</v>
      </c>
      <c r="D9" s="11">
        <v>100925</v>
      </c>
      <c r="E9" s="12">
        <v>0</v>
      </c>
    </row>
    <row r="10" spans="1:6" x14ac:dyDescent="0.25">
      <c r="A10" s="13" t="s">
        <v>13</v>
      </c>
      <c r="B10" s="11">
        <f>SUM(D10,E10)</f>
        <v>12111</v>
      </c>
      <c r="C10" s="11">
        <f t="shared" ref="C10:C36" si="2">D10+(E10*10%)</f>
        <v>1211.1000000000001</v>
      </c>
      <c r="D10" s="12">
        <v>0</v>
      </c>
      <c r="E10" s="11">
        <v>12111</v>
      </c>
    </row>
    <row r="11" spans="1:6" x14ac:dyDescent="0.25">
      <c r="A11" s="13" t="s">
        <v>14</v>
      </c>
      <c r="B11" s="11">
        <f t="shared" ref="B11:B14" si="3">SUM(D11,E11)</f>
        <v>20185</v>
      </c>
      <c r="C11" s="11">
        <f>D11+(E11*10%)</f>
        <v>20185</v>
      </c>
      <c r="D11" s="11">
        <v>20185</v>
      </c>
      <c r="E11" s="12">
        <v>0</v>
      </c>
    </row>
    <row r="12" spans="1:6" x14ac:dyDescent="0.25">
      <c r="A12" s="13" t="s">
        <v>15</v>
      </c>
      <c r="B12" s="11">
        <f t="shared" si="3"/>
        <v>20185</v>
      </c>
      <c r="C12" s="11">
        <f>D12+(E12*10%)</f>
        <v>20185</v>
      </c>
      <c r="D12" s="11">
        <v>20185</v>
      </c>
      <c r="E12" s="12">
        <v>0</v>
      </c>
    </row>
    <row r="13" spans="1:6" x14ac:dyDescent="0.25">
      <c r="A13" s="13" t="s">
        <v>45</v>
      </c>
      <c r="B13" s="11">
        <f t="shared" si="3"/>
        <v>12111</v>
      </c>
      <c r="C13" s="11">
        <f t="shared" si="2"/>
        <v>1211.1000000000001</v>
      </c>
      <c r="D13" s="12">
        <v>0</v>
      </c>
      <c r="E13" s="12">
        <v>12111</v>
      </c>
    </row>
    <row r="14" spans="1:6" x14ac:dyDescent="0.25">
      <c r="A14" s="13" t="s">
        <v>16</v>
      </c>
      <c r="B14" s="11">
        <f t="shared" si="3"/>
        <v>8801</v>
      </c>
      <c r="C14" s="11">
        <f t="shared" si="2"/>
        <v>880.1</v>
      </c>
      <c r="D14" s="12">
        <v>0</v>
      </c>
      <c r="E14" s="11">
        <v>8801</v>
      </c>
    </row>
    <row r="15" spans="1:6" s="7" customFormat="1" x14ac:dyDescent="0.25">
      <c r="A15" s="8" t="s">
        <v>17</v>
      </c>
      <c r="B15" s="9">
        <f>SUM(B16:B17)</f>
        <v>272689</v>
      </c>
      <c r="C15" s="9">
        <f t="shared" ref="C15:E15" si="4">SUM(C16:C17)</f>
        <v>45435.4</v>
      </c>
      <c r="D15" s="9">
        <f t="shared" si="4"/>
        <v>20185</v>
      </c>
      <c r="E15" s="9">
        <f t="shared" si="4"/>
        <v>252504</v>
      </c>
    </row>
    <row r="16" spans="1:6" x14ac:dyDescent="0.25">
      <c r="A16" s="13" t="s">
        <v>18</v>
      </c>
      <c r="B16" s="11">
        <f>SUM(D16,E16)</f>
        <v>203358</v>
      </c>
      <c r="C16" s="11">
        <f t="shared" si="2"/>
        <v>38502.300000000003</v>
      </c>
      <c r="D16" s="11">
        <v>20185</v>
      </c>
      <c r="E16" s="11">
        <v>183173</v>
      </c>
    </row>
    <row r="17" spans="1:5" x14ac:dyDescent="0.25">
      <c r="A17" s="13" t="s">
        <v>19</v>
      </c>
      <c r="B17" s="11">
        <f>SUM(D17,E17)</f>
        <v>69331</v>
      </c>
      <c r="C17" s="11">
        <f t="shared" si="2"/>
        <v>6933.1</v>
      </c>
      <c r="D17" s="12">
        <v>0</v>
      </c>
      <c r="E17" s="11">
        <v>69331</v>
      </c>
    </row>
    <row r="18" spans="1:5" s="7" customFormat="1" x14ac:dyDescent="0.25">
      <c r="A18" s="8" t="s">
        <v>20</v>
      </c>
      <c r="B18" s="9">
        <f>SUM(B19:B25)</f>
        <v>1180115</v>
      </c>
      <c r="C18" s="9">
        <f t="shared" ref="C18:E18" si="5">SUM(C19:C25)</f>
        <v>937464.20000000007</v>
      </c>
      <c r="D18" s="9">
        <f t="shared" si="5"/>
        <v>910503</v>
      </c>
      <c r="E18" s="9">
        <f t="shared" si="5"/>
        <v>269612</v>
      </c>
    </row>
    <row r="19" spans="1:5" x14ac:dyDescent="0.25">
      <c r="A19" s="13" t="s">
        <v>21</v>
      </c>
      <c r="B19" s="11">
        <f>SUM(D19,E19)</f>
        <v>219960</v>
      </c>
      <c r="C19" s="11">
        <f t="shared" si="2"/>
        <v>21996</v>
      </c>
      <c r="D19" s="12">
        <v>0</v>
      </c>
      <c r="E19" s="11">
        <v>219960</v>
      </c>
    </row>
    <row r="20" spans="1:5" x14ac:dyDescent="0.25">
      <c r="A20" s="13" t="s">
        <v>22</v>
      </c>
      <c r="B20" s="11">
        <f t="shared" ref="B20:B25" si="6">SUM(D20,E20)</f>
        <v>466401</v>
      </c>
      <c r="C20" s="11">
        <f t="shared" si="2"/>
        <v>466401</v>
      </c>
      <c r="D20" s="11">
        <v>466401</v>
      </c>
      <c r="E20" s="11">
        <v>0</v>
      </c>
    </row>
    <row r="21" spans="1:5" x14ac:dyDescent="0.25">
      <c r="A21" s="13" t="s">
        <v>23</v>
      </c>
      <c r="B21" s="11">
        <f t="shared" si="6"/>
        <v>353177</v>
      </c>
      <c r="C21" s="11">
        <f t="shared" si="2"/>
        <v>345910.4</v>
      </c>
      <c r="D21" s="11">
        <v>345103</v>
      </c>
      <c r="E21" s="12">
        <v>8074</v>
      </c>
    </row>
    <row r="22" spans="1:5" x14ac:dyDescent="0.25">
      <c r="A22" s="13" t="s">
        <v>24</v>
      </c>
      <c r="B22" s="11">
        <f t="shared" si="6"/>
        <v>39410</v>
      </c>
      <c r="C22" s="11">
        <f t="shared" si="2"/>
        <v>8820.7999999999993</v>
      </c>
      <c r="D22" s="11">
        <v>5422</v>
      </c>
      <c r="E22" s="11">
        <v>33988</v>
      </c>
    </row>
    <row r="23" spans="1:5" x14ac:dyDescent="0.25">
      <c r="A23" s="13" t="s">
        <v>25</v>
      </c>
      <c r="B23" s="11">
        <f t="shared" si="6"/>
        <v>24141</v>
      </c>
      <c r="C23" s="11">
        <f t="shared" si="2"/>
        <v>24141</v>
      </c>
      <c r="D23" s="11">
        <v>24141</v>
      </c>
      <c r="E23" s="12">
        <v>0</v>
      </c>
    </row>
    <row r="24" spans="1:5" x14ac:dyDescent="0.25">
      <c r="A24" s="13" t="s">
        <v>26</v>
      </c>
      <c r="B24" s="11">
        <f t="shared" si="6"/>
        <v>12434</v>
      </c>
      <c r="C24" s="11">
        <f t="shared" si="2"/>
        <v>5603</v>
      </c>
      <c r="D24" s="11">
        <v>4844</v>
      </c>
      <c r="E24" s="11">
        <v>7590</v>
      </c>
    </row>
    <row r="25" spans="1:5" x14ac:dyDescent="0.25">
      <c r="A25" s="13" t="s">
        <v>27</v>
      </c>
      <c r="B25" s="11">
        <f t="shared" si="6"/>
        <v>64592</v>
      </c>
      <c r="C25" s="11">
        <f t="shared" si="2"/>
        <v>64592</v>
      </c>
      <c r="D25" s="11">
        <v>64592</v>
      </c>
      <c r="E25" s="11">
        <v>0</v>
      </c>
    </row>
    <row r="26" spans="1:5" s="7" customFormat="1" x14ac:dyDescent="0.25">
      <c r="A26" s="8" t="s">
        <v>28</v>
      </c>
      <c r="B26" s="9">
        <f>SUM(B27:B36)</f>
        <v>8808567</v>
      </c>
      <c r="C26" s="9">
        <f t="shared" ref="C26:E26" si="7">SUM(C27:C36)</f>
        <v>4925693.4000000004</v>
      </c>
      <c r="D26" s="9">
        <f t="shared" si="7"/>
        <v>4494263</v>
      </c>
      <c r="E26" s="9">
        <f t="shared" si="7"/>
        <v>4314304</v>
      </c>
    </row>
    <row r="27" spans="1:5" x14ac:dyDescent="0.25">
      <c r="A27" s="13" t="s">
        <v>29</v>
      </c>
      <c r="B27" s="11">
        <f>SUM(D27,E27)</f>
        <v>400006</v>
      </c>
      <c r="C27" s="11">
        <f t="shared" si="2"/>
        <v>40000.600000000006</v>
      </c>
      <c r="D27" s="12">
        <v>0</v>
      </c>
      <c r="E27" s="11">
        <v>400006</v>
      </c>
    </row>
    <row r="28" spans="1:5" x14ac:dyDescent="0.25">
      <c r="A28" s="13" t="s">
        <v>30</v>
      </c>
      <c r="B28" s="11">
        <f t="shared" ref="B28:B36" si="8">SUM(D28,E28)</f>
        <v>716568</v>
      </c>
      <c r="C28" s="11">
        <f t="shared" si="2"/>
        <v>504019.5</v>
      </c>
      <c r="D28" s="11">
        <v>480403</v>
      </c>
      <c r="E28" s="11">
        <v>236165</v>
      </c>
    </row>
    <row r="29" spans="1:5" x14ac:dyDescent="0.25">
      <c r="A29" s="13" t="s">
        <v>31</v>
      </c>
      <c r="B29" s="11">
        <f t="shared" si="8"/>
        <v>185783</v>
      </c>
      <c r="C29" s="11">
        <f t="shared" si="2"/>
        <v>127577.3</v>
      </c>
      <c r="D29" s="11">
        <v>121110</v>
      </c>
      <c r="E29" s="11">
        <v>64673</v>
      </c>
    </row>
    <row r="30" spans="1:5" x14ac:dyDescent="0.25">
      <c r="A30" s="13" t="s">
        <v>32</v>
      </c>
      <c r="B30" s="11">
        <f t="shared" si="8"/>
        <v>1057099</v>
      </c>
      <c r="C30" s="11">
        <f t="shared" si="2"/>
        <v>323707.90000000002</v>
      </c>
      <c r="D30" s="11">
        <v>242220</v>
      </c>
      <c r="E30" s="11">
        <v>814879</v>
      </c>
    </row>
    <row r="31" spans="1:5" x14ac:dyDescent="0.25">
      <c r="A31" s="13" t="s">
        <v>33</v>
      </c>
      <c r="B31" s="11">
        <f t="shared" si="8"/>
        <v>606188</v>
      </c>
      <c r="C31" s="11">
        <f t="shared" si="2"/>
        <v>282250.09999999998</v>
      </c>
      <c r="D31" s="11">
        <v>246257</v>
      </c>
      <c r="E31" s="11">
        <v>359931</v>
      </c>
    </row>
    <row r="32" spans="1:5" x14ac:dyDescent="0.25">
      <c r="A32" s="13" t="s">
        <v>34</v>
      </c>
      <c r="B32" s="11">
        <f t="shared" si="8"/>
        <v>236906</v>
      </c>
      <c r="C32" s="11">
        <f t="shared" si="2"/>
        <v>46272.5</v>
      </c>
      <c r="D32" s="11">
        <v>25091</v>
      </c>
      <c r="E32" s="11">
        <v>211815</v>
      </c>
    </row>
    <row r="33" spans="1:5" x14ac:dyDescent="0.25">
      <c r="A33" s="13" t="s">
        <v>35</v>
      </c>
      <c r="B33" s="11">
        <f t="shared" si="8"/>
        <v>2972063</v>
      </c>
      <c r="C33" s="11">
        <f t="shared" si="2"/>
        <v>2328750.2000000002</v>
      </c>
      <c r="D33" s="11">
        <v>2257271</v>
      </c>
      <c r="E33" s="11">
        <v>714792</v>
      </c>
    </row>
    <row r="34" spans="1:5" x14ac:dyDescent="0.25">
      <c r="A34" s="13" t="s">
        <v>36</v>
      </c>
      <c r="B34" s="11">
        <f t="shared" si="8"/>
        <v>309363</v>
      </c>
      <c r="C34" s="11">
        <f t="shared" si="2"/>
        <v>61481.4</v>
      </c>
      <c r="D34" s="11">
        <v>33939</v>
      </c>
      <c r="E34" s="11">
        <v>275424</v>
      </c>
    </row>
    <row r="35" spans="1:5" x14ac:dyDescent="0.25">
      <c r="A35" s="13" t="s">
        <v>37</v>
      </c>
      <c r="B35" s="11">
        <f t="shared" si="8"/>
        <v>1871781</v>
      </c>
      <c r="C35" s="11">
        <f t="shared" si="2"/>
        <v>803022.9</v>
      </c>
      <c r="D35" s="11">
        <v>684272</v>
      </c>
      <c r="E35" s="11">
        <v>1187509</v>
      </c>
    </row>
    <row r="36" spans="1:5" x14ac:dyDescent="0.25">
      <c r="A36" s="13" t="s">
        <v>38</v>
      </c>
      <c r="B36" s="11">
        <f t="shared" si="8"/>
        <v>452810</v>
      </c>
      <c r="C36" s="11">
        <f t="shared" si="2"/>
        <v>408611</v>
      </c>
      <c r="D36" s="11">
        <v>403700</v>
      </c>
      <c r="E36" s="11">
        <v>49110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5"/>
  <sheetViews>
    <sheetView workbookViewId="0">
      <selection activeCell="J5" sqref="J5"/>
    </sheetView>
  </sheetViews>
  <sheetFormatPr defaultColWidth="9.140625" defaultRowHeight="15" x14ac:dyDescent="0.25"/>
  <cols>
    <col min="1" max="1" width="60.140625" style="1" bestFit="1" customWidth="1"/>
    <col min="2" max="2" width="17.140625" style="1" customWidth="1"/>
    <col min="3" max="3" width="16.7109375" style="1" customWidth="1"/>
    <col min="4" max="4" width="14.7109375" style="1" customWidth="1"/>
    <col min="5" max="5" width="18.28515625" style="1" customWidth="1"/>
    <col min="6" max="9" width="9.140625" style="1"/>
    <col min="10" max="10" width="15.42578125" style="1" customWidth="1"/>
    <col min="11" max="11" width="14.28515625" style="1" customWidth="1"/>
    <col min="12" max="16384" width="9.140625" style="1"/>
  </cols>
  <sheetData>
    <row r="1" spans="1:5" ht="23.25" x14ac:dyDescent="0.25">
      <c r="B1" s="2" t="s">
        <v>0</v>
      </c>
    </row>
    <row r="2" spans="1:5" ht="23.25" x14ac:dyDescent="0.25">
      <c r="B2" s="2" t="s">
        <v>1</v>
      </c>
    </row>
    <row r="3" spans="1:5" ht="23.25" x14ac:dyDescent="0.25">
      <c r="B3" s="2" t="s">
        <v>2</v>
      </c>
    </row>
    <row r="4" spans="1:5" ht="23.25" x14ac:dyDescent="0.25">
      <c r="B4" s="2" t="s">
        <v>3</v>
      </c>
      <c r="E4" s="3" t="s">
        <v>4</v>
      </c>
    </row>
    <row r="5" spans="1:5" ht="15.75" thickBot="1" x14ac:dyDescent="0.3"/>
    <row r="6" spans="1:5" ht="46.5" thickTop="1" thickBot="1" x14ac:dyDescent="0.3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</row>
    <row r="7" spans="1:5" s="7" customFormat="1" ht="15.75" thickTop="1" x14ac:dyDescent="0.25">
      <c r="A7" s="5" t="s">
        <v>10</v>
      </c>
      <c r="B7" s="6">
        <f>SUM(B8,B14,B17,B25)</f>
        <v>8058380</v>
      </c>
      <c r="C7" s="6">
        <f t="shared" ref="C7:E7" si="0">SUM(C8,C14,C17,C25)</f>
        <v>5465649.2000000002</v>
      </c>
      <c r="D7" s="6">
        <f t="shared" si="0"/>
        <v>5177568</v>
      </c>
      <c r="E7" s="6">
        <f t="shared" si="0"/>
        <v>2880812</v>
      </c>
    </row>
    <row r="8" spans="1:5" s="7" customFormat="1" x14ac:dyDescent="0.25">
      <c r="A8" s="8" t="s">
        <v>11</v>
      </c>
      <c r="B8" s="9">
        <f>SUM(B9:B13)</f>
        <v>220630</v>
      </c>
      <c r="C8" s="9">
        <f t="shared" ref="C8:E8" si="1">SUM(C9:C13)</f>
        <v>139776.70000000001</v>
      </c>
      <c r="D8" s="9">
        <f t="shared" si="1"/>
        <v>130793</v>
      </c>
      <c r="E8" s="9">
        <f t="shared" si="1"/>
        <v>89837</v>
      </c>
    </row>
    <row r="9" spans="1:5" x14ac:dyDescent="0.25">
      <c r="A9" s="10" t="s">
        <v>12</v>
      </c>
      <c r="B9" s="11">
        <f>SUM(D9,E9)</f>
        <v>95253</v>
      </c>
      <c r="C9" s="11">
        <f>D9+(E9*10%)</f>
        <v>95253</v>
      </c>
      <c r="D9" s="11">
        <v>95253</v>
      </c>
      <c r="E9" s="12">
        <v>0</v>
      </c>
    </row>
    <row r="10" spans="1:5" x14ac:dyDescent="0.25">
      <c r="A10" s="13" t="s">
        <v>13</v>
      </c>
      <c r="B10" s="11">
        <f t="shared" ref="B10:B13" si="2">SUM(D10,E10)</f>
        <v>28455</v>
      </c>
      <c r="C10" s="11">
        <f t="shared" ref="C10:C35" si="3">D10+(E10*10%)</f>
        <v>2845.5</v>
      </c>
      <c r="D10" s="12">
        <v>0</v>
      </c>
      <c r="E10" s="11">
        <v>28455</v>
      </c>
    </row>
    <row r="11" spans="1:5" x14ac:dyDescent="0.25">
      <c r="A11" s="13" t="s">
        <v>14</v>
      </c>
      <c r="B11" s="11">
        <f t="shared" si="2"/>
        <v>8910</v>
      </c>
      <c r="C11" s="11">
        <f t="shared" si="3"/>
        <v>8910</v>
      </c>
      <c r="D11" s="11">
        <v>8910</v>
      </c>
      <c r="E11" s="12">
        <v>0</v>
      </c>
    </row>
    <row r="12" spans="1:5" x14ac:dyDescent="0.25">
      <c r="A12" s="13" t="s">
        <v>15</v>
      </c>
      <c r="B12" s="11">
        <f t="shared" si="2"/>
        <v>26630</v>
      </c>
      <c r="C12" s="11">
        <f t="shared" si="3"/>
        <v>26630</v>
      </c>
      <c r="D12" s="11">
        <v>26630</v>
      </c>
      <c r="E12" s="12">
        <v>0</v>
      </c>
    </row>
    <row r="13" spans="1:5" x14ac:dyDescent="0.25">
      <c r="A13" s="13" t="s">
        <v>16</v>
      </c>
      <c r="B13" s="11">
        <f t="shared" si="2"/>
        <v>61382</v>
      </c>
      <c r="C13" s="11">
        <f t="shared" si="3"/>
        <v>6138.2000000000007</v>
      </c>
      <c r="D13" s="12">
        <v>0</v>
      </c>
      <c r="E13" s="11">
        <v>61382</v>
      </c>
    </row>
    <row r="14" spans="1:5" s="7" customFormat="1" x14ac:dyDescent="0.25">
      <c r="A14" s="8" t="s">
        <v>17</v>
      </c>
      <c r="B14" s="9">
        <f>SUM(B15:B16)</f>
        <v>286784</v>
      </c>
      <c r="C14" s="9">
        <f t="shared" ref="C14:E14" si="4">SUM(C15:C16)</f>
        <v>33690.5</v>
      </c>
      <c r="D14" s="9">
        <f t="shared" si="4"/>
        <v>5569</v>
      </c>
      <c r="E14" s="9">
        <f t="shared" si="4"/>
        <v>281215</v>
      </c>
    </row>
    <row r="15" spans="1:5" x14ac:dyDescent="0.25">
      <c r="A15" s="13" t="s">
        <v>18</v>
      </c>
      <c r="B15" s="11">
        <f>SUM(D15,E15)</f>
        <v>216972</v>
      </c>
      <c r="C15" s="11">
        <f t="shared" si="3"/>
        <v>26709.300000000003</v>
      </c>
      <c r="D15" s="11">
        <v>5569</v>
      </c>
      <c r="E15" s="11">
        <v>211403</v>
      </c>
    </row>
    <row r="16" spans="1:5" x14ac:dyDescent="0.25">
      <c r="A16" s="13" t="s">
        <v>19</v>
      </c>
      <c r="B16" s="11">
        <f>SUM(D16,E16)</f>
        <v>69812</v>
      </c>
      <c r="C16" s="11">
        <f t="shared" si="3"/>
        <v>6981.2000000000007</v>
      </c>
      <c r="D16" s="12">
        <v>0</v>
      </c>
      <c r="E16" s="11">
        <v>69812</v>
      </c>
    </row>
    <row r="17" spans="1:5" s="7" customFormat="1" x14ac:dyDescent="0.25">
      <c r="A17" s="8" t="s">
        <v>20</v>
      </c>
      <c r="B17" s="9">
        <f>SUM(B18:B24)</f>
        <v>1142604</v>
      </c>
      <c r="C17" s="9">
        <f t="shared" ref="C17:E17" si="5">SUM(C18:C24)</f>
        <v>862149.6</v>
      </c>
      <c r="D17" s="9">
        <f t="shared" si="5"/>
        <v>830988</v>
      </c>
      <c r="E17" s="9">
        <f t="shared" si="5"/>
        <v>311616</v>
      </c>
    </row>
    <row r="18" spans="1:5" x14ac:dyDescent="0.25">
      <c r="A18" s="13" t="s">
        <v>21</v>
      </c>
      <c r="B18" s="11">
        <f>SUM(D18,E18)</f>
        <v>63304</v>
      </c>
      <c r="C18" s="11">
        <f t="shared" si="3"/>
        <v>6330.4000000000005</v>
      </c>
      <c r="D18" s="12">
        <v>0</v>
      </c>
      <c r="E18" s="11">
        <v>63304</v>
      </c>
    </row>
    <row r="19" spans="1:5" x14ac:dyDescent="0.25">
      <c r="A19" s="13" t="s">
        <v>22</v>
      </c>
      <c r="B19" s="11">
        <f t="shared" ref="B19:B24" si="6">SUM(D19,E19)</f>
        <v>631774</v>
      </c>
      <c r="C19" s="11">
        <f t="shared" si="3"/>
        <v>507385</v>
      </c>
      <c r="D19" s="11">
        <v>493564</v>
      </c>
      <c r="E19" s="11">
        <v>138210</v>
      </c>
    </row>
    <row r="20" spans="1:5" x14ac:dyDescent="0.25">
      <c r="A20" s="13" t="s">
        <v>23</v>
      </c>
      <c r="B20" s="11">
        <f t="shared" si="6"/>
        <v>188136</v>
      </c>
      <c r="C20" s="11">
        <f t="shared" si="3"/>
        <v>188136</v>
      </c>
      <c r="D20" s="11">
        <v>188136</v>
      </c>
      <c r="E20" s="12">
        <v>0</v>
      </c>
    </row>
    <row r="21" spans="1:5" x14ac:dyDescent="0.25">
      <c r="A21" s="13" t="s">
        <v>24</v>
      </c>
      <c r="B21" s="11">
        <f t="shared" si="6"/>
        <v>46521</v>
      </c>
      <c r="C21" s="11">
        <f t="shared" si="3"/>
        <v>8017.2</v>
      </c>
      <c r="D21" s="11">
        <v>3739</v>
      </c>
      <c r="E21" s="11">
        <v>42782</v>
      </c>
    </row>
    <row r="22" spans="1:5" x14ac:dyDescent="0.25">
      <c r="A22" s="13" t="s">
        <v>25</v>
      </c>
      <c r="B22" s="11">
        <f t="shared" si="6"/>
        <v>25547</v>
      </c>
      <c r="C22" s="11">
        <f t="shared" si="3"/>
        <v>25547</v>
      </c>
      <c r="D22" s="11">
        <v>25547</v>
      </c>
      <c r="E22" s="12">
        <v>0</v>
      </c>
    </row>
    <row r="23" spans="1:5" x14ac:dyDescent="0.25">
      <c r="A23" s="13" t="s">
        <v>26</v>
      </c>
      <c r="B23" s="11">
        <f t="shared" si="6"/>
        <v>22773</v>
      </c>
      <c r="C23" s="11">
        <f t="shared" si="3"/>
        <v>13553.4</v>
      </c>
      <c r="D23" s="11">
        <v>12529</v>
      </c>
      <c r="E23" s="11">
        <v>10244</v>
      </c>
    </row>
    <row r="24" spans="1:5" x14ac:dyDescent="0.25">
      <c r="A24" s="13" t="s">
        <v>27</v>
      </c>
      <c r="B24" s="11">
        <f t="shared" si="6"/>
        <v>164549</v>
      </c>
      <c r="C24" s="11">
        <f t="shared" si="3"/>
        <v>113180.6</v>
      </c>
      <c r="D24" s="11">
        <v>107473</v>
      </c>
      <c r="E24" s="11">
        <v>57076</v>
      </c>
    </row>
    <row r="25" spans="1:5" s="7" customFormat="1" x14ac:dyDescent="0.25">
      <c r="A25" s="8" t="s">
        <v>28</v>
      </c>
      <c r="B25" s="9">
        <f>SUM(B26:B35)</f>
        <v>6408362</v>
      </c>
      <c r="C25" s="9">
        <f t="shared" ref="C25:E25" si="7">SUM(C26:C35)</f>
        <v>4430032.4000000004</v>
      </c>
      <c r="D25" s="9">
        <f t="shared" si="7"/>
        <v>4210218</v>
      </c>
      <c r="E25" s="9">
        <f t="shared" si="7"/>
        <v>2198144</v>
      </c>
    </row>
    <row r="26" spans="1:5" x14ac:dyDescent="0.25">
      <c r="A26" s="13" t="s">
        <v>29</v>
      </c>
      <c r="B26" s="11">
        <f>SUM(D26,E26)</f>
        <v>167011</v>
      </c>
      <c r="C26" s="11">
        <f t="shared" si="3"/>
        <v>16701.100000000002</v>
      </c>
      <c r="D26" s="12">
        <v>0</v>
      </c>
      <c r="E26" s="11">
        <v>167011</v>
      </c>
    </row>
    <row r="27" spans="1:5" x14ac:dyDescent="0.25">
      <c r="A27" s="13" t="s">
        <v>30</v>
      </c>
      <c r="B27" s="11">
        <f t="shared" ref="B27:B35" si="8">SUM(D27,E27)</f>
        <v>765106</v>
      </c>
      <c r="C27" s="11">
        <f t="shared" si="3"/>
        <v>667995.1</v>
      </c>
      <c r="D27" s="11">
        <v>657205</v>
      </c>
      <c r="E27" s="11">
        <v>107901</v>
      </c>
    </row>
    <row r="28" spans="1:5" x14ac:dyDescent="0.25">
      <c r="A28" s="13" t="s">
        <v>31</v>
      </c>
      <c r="B28" s="11">
        <f t="shared" si="8"/>
        <v>198355</v>
      </c>
      <c r="C28" s="11">
        <f t="shared" si="3"/>
        <v>143149.9</v>
      </c>
      <c r="D28" s="11">
        <v>137016</v>
      </c>
      <c r="E28" s="11">
        <v>61339</v>
      </c>
    </row>
    <row r="29" spans="1:5" x14ac:dyDescent="0.25">
      <c r="A29" s="13" t="s">
        <v>32</v>
      </c>
      <c r="B29" s="11">
        <f t="shared" si="8"/>
        <v>788545</v>
      </c>
      <c r="C29" s="11">
        <f t="shared" si="3"/>
        <v>389495.8</v>
      </c>
      <c r="D29" s="11">
        <v>345157</v>
      </c>
      <c r="E29" s="11">
        <v>443388</v>
      </c>
    </row>
    <row r="30" spans="1:5" x14ac:dyDescent="0.25">
      <c r="A30" s="13" t="s">
        <v>33</v>
      </c>
      <c r="B30" s="11">
        <f t="shared" si="8"/>
        <v>508553</v>
      </c>
      <c r="C30" s="11">
        <f t="shared" si="3"/>
        <v>336761</v>
      </c>
      <c r="D30" s="11">
        <v>317673</v>
      </c>
      <c r="E30" s="11">
        <v>190880</v>
      </c>
    </row>
    <row r="31" spans="1:5" x14ac:dyDescent="0.25">
      <c r="A31" s="13" t="s">
        <v>34</v>
      </c>
      <c r="B31" s="11">
        <f t="shared" si="8"/>
        <v>378466</v>
      </c>
      <c r="C31" s="11">
        <f t="shared" si="3"/>
        <v>182541.4</v>
      </c>
      <c r="D31" s="11">
        <v>160772</v>
      </c>
      <c r="E31" s="11">
        <v>217694</v>
      </c>
    </row>
    <row r="32" spans="1:5" x14ac:dyDescent="0.25">
      <c r="A32" s="13" t="s">
        <v>35</v>
      </c>
      <c r="B32" s="11">
        <f t="shared" si="8"/>
        <v>2072486</v>
      </c>
      <c r="C32" s="11">
        <f t="shared" si="3"/>
        <v>1737868.7</v>
      </c>
      <c r="D32" s="11">
        <v>1700689</v>
      </c>
      <c r="E32" s="11">
        <v>371797</v>
      </c>
    </row>
    <row r="33" spans="1:5" x14ac:dyDescent="0.25">
      <c r="A33" s="13" t="s">
        <v>36</v>
      </c>
      <c r="B33" s="11">
        <f t="shared" si="8"/>
        <v>301004</v>
      </c>
      <c r="C33" s="11">
        <f t="shared" si="3"/>
        <v>42988.4</v>
      </c>
      <c r="D33" s="11">
        <v>14320</v>
      </c>
      <c r="E33" s="11">
        <v>286684</v>
      </c>
    </row>
    <row r="34" spans="1:5" x14ac:dyDescent="0.25">
      <c r="A34" s="13" t="s">
        <v>37</v>
      </c>
      <c r="B34" s="11">
        <f t="shared" si="8"/>
        <v>809824</v>
      </c>
      <c r="C34" s="11">
        <f t="shared" si="3"/>
        <v>588877.6</v>
      </c>
      <c r="D34" s="11">
        <v>564328</v>
      </c>
      <c r="E34" s="11">
        <v>245496</v>
      </c>
    </row>
    <row r="35" spans="1:5" x14ac:dyDescent="0.25">
      <c r="A35" s="13" t="s">
        <v>38</v>
      </c>
      <c r="B35" s="11">
        <f t="shared" si="8"/>
        <v>419012</v>
      </c>
      <c r="C35" s="11">
        <f t="shared" si="3"/>
        <v>323653.40000000002</v>
      </c>
      <c r="D35" s="11">
        <v>313058</v>
      </c>
      <c r="E35" s="11">
        <v>105954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88161-0A3E-4A62-86AC-4C8808F74758}">
  <dimension ref="A1:F35"/>
  <sheetViews>
    <sheetView tabSelected="1" workbookViewId="0">
      <selection activeCell="I9" sqref="I9"/>
    </sheetView>
  </sheetViews>
  <sheetFormatPr defaultRowHeight="15" x14ac:dyDescent="0.25"/>
  <cols>
    <col min="1" max="1" width="57.42578125" bestFit="1" customWidth="1"/>
    <col min="2" max="2" width="16.42578125" customWidth="1"/>
    <col min="3" max="3" width="15.85546875" customWidth="1"/>
    <col min="4" max="4" width="14" customWidth="1"/>
    <col min="5" max="5" width="17.42578125" customWidth="1"/>
    <col min="10" max="10" width="14.7109375" customWidth="1"/>
    <col min="11" max="11" width="13.5703125" customWidth="1"/>
  </cols>
  <sheetData>
    <row r="1" spans="1:6" ht="23.25" x14ac:dyDescent="0.25">
      <c r="B1" s="2" t="s">
        <v>54</v>
      </c>
    </row>
    <row r="2" spans="1:6" ht="23.25" x14ac:dyDescent="0.25">
      <c r="B2" s="2" t="s">
        <v>1</v>
      </c>
    </row>
    <row r="3" spans="1:6" ht="23.25" x14ac:dyDescent="0.25">
      <c r="B3" s="2" t="s">
        <v>2</v>
      </c>
    </row>
    <row r="4" spans="1:6" ht="23.25" x14ac:dyDescent="0.25">
      <c r="B4" s="2" t="s">
        <v>3</v>
      </c>
    </row>
    <row r="5" spans="1:6" ht="15.75" thickBot="1" x14ac:dyDescent="0.3">
      <c r="F5" s="17" t="s">
        <v>4</v>
      </c>
    </row>
    <row r="6" spans="1:6" ht="61.5" thickTop="1" thickBot="1" x14ac:dyDescent="0.3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</row>
    <row r="7" spans="1:6" s="18" customFormat="1" ht="15.75" thickTop="1" x14ac:dyDescent="0.25">
      <c r="A7" s="5" t="s">
        <v>10</v>
      </c>
      <c r="B7" s="6">
        <f>SUM(B8,B15,B18,B26)</f>
        <v>8279178</v>
      </c>
      <c r="C7" s="6">
        <f t="shared" ref="C7:E7" si="0">SUM(C8,C15,C18,C26)</f>
        <v>5813479.4999999991</v>
      </c>
      <c r="D7" s="6">
        <f t="shared" si="0"/>
        <v>5539513</v>
      </c>
      <c r="E7" s="6">
        <f t="shared" si="0"/>
        <v>2739665</v>
      </c>
    </row>
    <row r="8" spans="1:6" s="18" customFormat="1" x14ac:dyDescent="0.25">
      <c r="A8" s="8" t="s">
        <v>11</v>
      </c>
      <c r="B8" s="9">
        <f>SUM(B9:B14)</f>
        <v>280704</v>
      </c>
      <c r="C8" s="9">
        <f t="shared" ref="C8:E8" si="1">SUM(C9:C14)</f>
        <v>172813.8</v>
      </c>
      <c r="D8" s="9">
        <f t="shared" si="1"/>
        <v>160826</v>
      </c>
      <c r="E8" s="9">
        <f t="shared" si="1"/>
        <v>119878</v>
      </c>
    </row>
    <row r="9" spans="1:6" s="18" customFormat="1" x14ac:dyDescent="0.25">
      <c r="A9" s="13" t="s">
        <v>55</v>
      </c>
      <c r="B9" s="15">
        <f>SUM(D9,E9)</f>
        <v>26517</v>
      </c>
      <c r="C9" s="15">
        <f>D9+(E9*10%)</f>
        <v>26517</v>
      </c>
      <c r="D9" s="15">
        <v>26517</v>
      </c>
      <c r="E9" s="9">
        <v>0</v>
      </c>
    </row>
    <row r="10" spans="1:6" x14ac:dyDescent="0.25">
      <c r="A10" s="10" t="s">
        <v>12</v>
      </c>
      <c r="B10" s="11">
        <f>SUM(D10,E10)</f>
        <v>186076</v>
      </c>
      <c r="C10" s="11">
        <f>D10+(E10*10%)</f>
        <v>100585</v>
      </c>
      <c r="D10" s="11">
        <v>91086</v>
      </c>
      <c r="E10" s="12">
        <v>94990</v>
      </c>
    </row>
    <row r="11" spans="1:6" x14ac:dyDescent="0.25">
      <c r="A11" s="13" t="s">
        <v>13</v>
      </c>
      <c r="B11" s="11">
        <f t="shared" ref="B11:B14" si="2">SUM(D11,E11)</f>
        <v>12240</v>
      </c>
      <c r="C11" s="11">
        <f>D11+(E11*10%)</f>
        <v>1224</v>
      </c>
      <c r="D11" s="12">
        <v>0</v>
      </c>
      <c r="E11" s="11">
        <v>12240</v>
      </c>
    </row>
    <row r="12" spans="1:6" x14ac:dyDescent="0.25">
      <c r="A12" s="13" t="s">
        <v>14</v>
      </c>
      <c r="B12" s="11">
        <f t="shared" si="2"/>
        <v>13259</v>
      </c>
      <c r="C12" s="11">
        <f t="shared" ref="C12:C35" si="3">D12+(E12*10%)</f>
        <v>13259</v>
      </c>
      <c r="D12" s="11">
        <v>13259</v>
      </c>
      <c r="E12" s="12">
        <v>0</v>
      </c>
    </row>
    <row r="13" spans="1:6" x14ac:dyDescent="0.25">
      <c r="A13" s="13" t="s">
        <v>15</v>
      </c>
      <c r="B13" s="11">
        <f t="shared" si="2"/>
        <v>29964</v>
      </c>
      <c r="C13" s="11">
        <f t="shared" si="3"/>
        <v>29964</v>
      </c>
      <c r="D13" s="11">
        <v>29964</v>
      </c>
      <c r="E13" s="12">
        <v>0</v>
      </c>
    </row>
    <row r="14" spans="1:6" x14ac:dyDescent="0.25">
      <c r="A14" s="13" t="s">
        <v>16</v>
      </c>
      <c r="B14" s="11">
        <f t="shared" si="2"/>
        <v>12648</v>
      </c>
      <c r="C14" s="11">
        <f t="shared" si="3"/>
        <v>1264.8000000000002</v>
      </c>
      <c r="D14" s="12">
        <v>0</v>
      </c>
      <c r="E14" s="11">
        <v>12648</v>
      </c>
    </row>
    <row r="15" spans="1:6" s="18" customFormat="1" x14ac:dyDescent="0.25">
      <c r="A15" s="8" t="s">
        <v>17</v>
      </c>
      <c r="B15" s="9">
        <f>SUM(B16:B17)</f>
        <v>410889</v>
      </c>
      <c r="C15" s="9">
        <f t="shared" ref="C15:E15" si="4">SUM(C16:C17)</f>
        <v>97224.599999999991</v>
      </c>
      <c r="D15" s="9">
        <f t="shared" si="4"/>
        <v>62373</v>
      </c>
      <c r="E15" s="9">
        <f t="shared" si="4"/>
        <v>348516</v>
      </c>
    </row>
    <row r="16" spans="1:6" x14ac:dyDescent="0.25">
      <c r="A16" s="13" t="s">
        <v>18</v>
      </c>
      <c r="B16" s="11">
        <f>SUM(D16,E16)</f>
        <v>340817</v>
      </c>
      <c r="C16" s="11">
        <f t="shared" si="3"/>
        <v>90217.4</v>
      </c>
      <c r="D16" s="11">
        <v>62373</v>
      </c>
      <c r="E16" s="11">
        <v>278444</v>
      </c>
    </row>
    <row r="17" spans="1:5" x14ac:dyDescent="0.25">
      <c r="A17" s="13" t="s">
        <v>19</v>
      </c>
      <c r="B17" s="11">
        <f>SUM(D17,E17)</f>
        <v>70072</v>
      </c>
      <c r="C17" s="11">
        <f t="shared" si="3"/>
        <v>7007.2000000000007</v>
      </c>
      <c r="D17" s="12">
        <v>0</v>
      </c>
      <c r="E17" s="11">
        <v>70072</v>
      </c>
    </row>
    <row r="18" spans="1:5" s="18" customFormat="1" x14ac:dyDescent="0.25">
      <c r="A18" s="8" t="s">
        <v>20</v>
      </c>
      <c r="B18" s="9">
        <f>SUM(B19:B25)</f>
        <v>1612114</v>
      </c>
      <c r="C18" s="9">
        <f t="shared" ref="C18:E18" si="5">SUM(C19:C25)</f>
        <v>1007726.2</v>
      </c>
      <c r="D18" s="9">
        <f t="shared" si="5"/>
        <v>940572</v>
      </c>
      <c r="E18" s="9">
        <f t="shared" si="5"/>
        <v>671542</v>
      </c>
    </row>
    <row r="19" spans="1:5" x14ac:dyDescent="0.25">
      <c r="A19" s="13" t="s">
        <v>21</v>
      </c>
      <c r="B19" s="11">
        <f>SUM(D19,E19)</f>
        <v>49039</v>
      </c>
      <c r="C19" s="11">
        <f t="shared" si="3"/>
        <v>4903.9000000000005</v>
      </c>
      <c r="D19" s="12">
        <v>0</v>
      </c>
      <c r="E19" s="11">
        <v>49039</v>
      </c>
    </row>
    <row r="20" spans="1:5" x14ac:dyDescent="0.25">
      <c r="A20" s="13" t="s">
        <v>22</v>
      </c>
      <c r="B20" s="11">
        <f t="shared" ref="B20:B25" si="6">SUM(D20,E20)</f>
        <v>1279949</v>
      </c>
      <c r="C20" s="11">
        <f t="shared" si="3"/>
        <v>760894.7</v>
      </c>
      <c r="D20" s="11">
        <v>703222</v>
      </c>
      <c r="E20" s="11">
        <v>576727</v>
      </c>
    </row>
    <row r="21" spans="1:5" x14ac:dyDescent="0.25">
      <c r="A21" s="13" t="s">
        <v>23</v>
      </c>
      <c r="B21" s="11">
        <f t="shared" si="6"/>
        <v>147403</v>
      </c>
      <c r="C21" s="11">
        <f t="shared" si="3"/>
        <v>147403</v>
      </c>
      <c r="D21" s="11">
        <v>147403</v>
      </c>
      <c r="E21" s="12">
        <v>0</v>
      </c>
    </row>
    <row r="22" spans="1:5" x14ac:dyDescent="0.25">
      <c r="A22" s="13" t="s">
        <v>24</v>
      </c>
      <c r="B22" s="11">
        <f t="shared" si="6"/>
        <v>28555</v>
      </c>
      <c r="C22" s="11">
        <f t="shared" si="3"/>
        <v>6060.4</v>
      </c>
      <c r="D22" s="11">
        <v>3561</v>
      </c>
      <c r="E22" s="11">
        <v>24994</v>
      </c>
    </row>
    <row r="23" spans="1:5" x14ac:dyDescent="0.25">
      <c r="A23" s="13" t="s">
        <v>25</v>
      </c>
      <c r="B23" s="11">
        <f t="shared" si="6"/>
        <v>38561</v>
      </c>
      <c r="C23" s="11">
        <f t="shared" si="3"/>
        <v>38561</v>
      </c>
      <c r="D23" s="11">
        <v>38561</v>
      </c>
      <c r="E23" s="12">
        <v>0</v>
      </c>
    </row>
    <row r="24" spans="1:5" x14ac:dyDescent="0.25">
      <c r="A24" s="13" t="s">
        <v>26</v>
      </c>
      <c r="B24" s="11">
        <f t="shared" si="6"/>
        <v>24938</v>
      </c>
      <c r="C24" s="11">
        <f t="shared" si="3"/>
        <v>13233.5</v>
      </c>
      <c r="D24" s="11">
        <v>11933</v>
      </c>
      <c r="E24" s="11">
        <v>13005</v>
      </c>
    </row>
    <row r="25" spans="1:5" x14ac:dyDescent="0.25">
      <c r="A25" s="13" t="s">
        <v>27</v>
      </c>
      <c r="B25" s="11">
        <f t="shared" si="6"/>
        <v>43669</v>
      </c>
      <c r="C25" s="11">
        <f t="shared" si="3"/>
        <v>36669.699999999997</v>
      </c>
      <c r="D25" s="11">
        <v>35892</v>
      </c>
      <c r="E25" s="11">
        <v>7777</v>
      </c>
    </row>
    <row r="26" spans="1:5" s="18" customFormat="1" x14ac:dyDescent="0.25">
      <c r="A26" s="8" t="s">
        <v>28</v>
      </c>
      <c r="B26" s="9">
        <f>SUM(B27:B35)</f>
        <v>5975471</v>
      </c>
      <c r="C26" s="9">
        <f>SUM(C27:C35)</f>
        <v>4535714.8999999994</v>
      </c>
      <c r="D26" s="9">
        <f>SUM(D27:D35)</f>
        <v>4375742</v>
      </c>
      <c r="E26" s="9">
        <f>SUM(E27:E35)</f>
        <v>1599729</v>
      </c>
    </row>
    <row r="27" spans="1:5" x14ac:dyDescent="0.25">
      <c r="A27" s="13" t="s">
        <v>30</v>
      </c>
      <c r="B27" s="11">
        <f t="shared" ref="B27:B35" si="7">SUM(D27,E27)</f>
        <v>1009892</v>
      </c>
      <c r="C27" s="11">
        <f t="shared" si="3"/>
        <v>786624.5</v>
      </c>
      <c r="D27" s="11">
        <v>761817</v>
      </c>
      <c r="E27" s="11">
        <v>248075</v>
      </c>
    </row>
    <row r="28" spans="1:5" x14ac:dyDescent="0.25">
      <c r="A28" s="13" t="s">
        <v>31</v>
      </c>
      <c r="B28" s="11">
        <f t="shared" si="7"/>
        <v>174036</v>
      </c>
      <c r="C28" s="11">
        <f t="shared" si="3"/>
        <v>148663.20000000001</v>
      </c>
      <c r="D28" s="11">
        <v>145844</v>
      </c>
      <c r="E28" s="11">
        <v>28192</v>
      </c>
    </row>
    <row r="29" spans="1:5" x14ac:dyDescent="0.25">
      <c r="A29" s="13" t="s">
        <v>32</v>
      </c>
      <c r="B29" s="11">
        <f t="shared" si="7"/>
        <v>396322</v>
      </c>
      <c r="C29" s="11">
        <f t="shared" si="3"/>
        <v>193054.3</v>
      </c>
      <c r="D29" s="11">
        <v>170469</v>
      </c>
      <c r="E29" s="11">
        <v>225853</v>
      </c>
    </row>
    <row r="30" spans="1:5" x14ac:dyDescent="0.25">
      <c r="A30" s="13" t="s">
        <v>33</v>
      </c>
      <c r="B30" s="11">
        <f t="shared" si="7"/>
        <v>692044</v>
      </c>
      <c r="C30" s="11">
        <f t="shared" si="3"/>
        <v>541514.5</v>
      </c>
      <c r="D30" s="11">
        <v>524789</v>
      </c>
      <c r="E30" s="11">
        <v>167255</v>
      </c>
    </row>
    <row r="31" spans="1:5" x14ac:dyDescent="0.25">
      <c r="A31" s="13" t="s">
        <v>34</v>
      </c>
      <c r="B31" s="11">
        <f t="shared" si="7"/>
        <v>144981</v>
      </c>
      <c r="C31" s="11">
        <f t="shared" si="3"/>
        <v>17204.400000000001</v>
      </c>
      <c r="D31" s="11">
        <v>3007</v>
      </c>
      <c r="E31" s="11">
        <v>141974</v>
      </c>
    </row>
    <row r="32" spans="1:5" x14ac:dyDescent="0.25">
      <c r="A32" s="13" t="s">
        <v>35</v>
      </c>
      <c r="B32" s="11">
        <f t="shared" si="7"/>
        <v>2320969</v>
      </c>
      <c r="C32" s="11">
        <f t="shared" si="3"/>
        <v>1869558.7</v>
      </c>
      <c r="D32" s="11">
        <v>1819402</v>
      </c>
      <c r="E32" s="11">
        <v>501567</v>
      </c>
    </row>
    <row r="33" spans="1:5" x14ac:dyDescent="0.25">
      <c r="A33" s="13" t="s">
        <v>36</v>
      </c>
      <c r="B33" s="11">
        <f t="shared" si="7"/>
        <v>63602</v>
      </c>
      <c r="C33" s="11">
        <f t="shared" si="3"/>
        <v>24805.7</v>
      </c>
      <c r="D33" s="11">
        <v>20495</v>
      </c>
      <c r="E33" s="11">
        <v>43107</v>
      </c>
    </row>
    <row r="34" spans="1:5" x14ac:dyDescent="0.25">
      <c r="A34" s="13" t="s">
        <v>37</v>
      </c>
      <c r="B34" s="11">
        <f t="shared" si="7"/>
        <v>605329</v>
      </c>
      <c r="C34" s="11">
        <f t="shared" si="3"/>
        <v>411569.8</v>
      </c>
      <c r="D34" s="11">
        <v>390041</v>
      </c>
      <c r="E34" s="11">
        <v>215288</v>
      </c>
    </row>
    <row r="35" spans="1:5" x14ac:dyDescent="0.25">
      <c r="A35" s="13" t="s">
        <v>38</v>
      </c>
      <c r="B35" s="11">
        <f t="shared" si="7"/>
        <v>568296</v>
      </c>
      <c r="C35" s="11">
        <f t="shared" si="3"/>
        <v>542719.80000000005</v>
      </c>
      <c r="D35" s="11">
        <v>539878</v>
      </c>
      <c r="E35" s="11">
        <v>28418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 DIP</cp:lastModifiedBy>
  <dcterms:created xsi:type="dcterms:W3CDTF">2021-02-26T06:57:29Z</dcterms:created>
  <dcterms:modified xsi:type="dcterms:W3CDTF">2022-01-31T02:25:05Z</dcterms:modified>
</cp:coreProperties>
</file>